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50" windowWidth="14990" windowHeight="5030" tabRatio="872" activeTab="10"/>
  </bookViews>
  <sheets>
    <sheet name="Basis" sheetId="1" r:id="rId1"/>
    <sheet name="Stg männl AK I" sheetId="2" r:id="rId2"/>
    <sheet name="Stg männl AK II" sheetId="3" r:id="rId3"/>
    <sheet name="Stg männl AK III" sheetId="4" r:id="rId4"/>
    <sheet name="Gäste" sheetId="5" r:id="rId5"/>
    <sheet name="Stg weibl AK I-III" sheetId="6" r:id="rId6"/>
    <sheet name="P80 männl AK I" sheetId="7" r:id="rId7"/>
    <sheet name="P80 männl AK II" sheetId="8" r:id="rId8"/>
    <sheet name="P80 männl AK III" sheetId="9" r:id="rId9"/>
    <sheet name="Gästeklasse" sheetId="10" r:id="rId10"/>
    <sheet name="P80 weibl AK I-III" sheetId="11" r:id="rId11"/>
    <sheet name="Stg männl AK I-III" sheetId="12" state="hidden" r:id="rId12"/>
    <sheet name="Stg weibl AK II" sheetId="13" state="hidden" r:id="rId13"/>
    <sheet name="Stg weibl AK III" sheetId="14" state="hidden" r:id="rId14"/>
    <sheet name="P80 männl AK I-III" sheetId="15" state="hidden" r:id="rId15"/>
    <sheet name="P80 weibl AK II" sheetId="16" state="hidden" r:id="rId16"/>
    <sheet name="P80 weibl AK III" sheetId="17" state="hidden" r:id="rId17"/>
  </sheets>
  <definedNames>
    <definedName name="_xlnm.Print_Titles" localSheetId="4">'Gäste'!$5:$6</definedName>
    <definedName name="_xlnm.Print_Titles" localSheetId="9">'Gästeklasse'!$5:$6</definedName>
    <definedName name="_xlnm.Print_Titles" localSheetId="6">'P80 männl AK I'!$5:$6</definedName>
    <definedName name="_xlnm.Print_Titles" localSheetId="7">'P80 männl AK II'!$5:$6</definedName>
    <definedName name="_xlnm.Print_Titles" localSheetId="8">'P80 männl AK III'!$5:$6</definedName>
    <definedName name="_xlnm.Print_Titles" localSheetId="14">'P80 männl AK I-III'!$5:$6</definedName>
    <definedName name="_xlnm.Print_Titles" localSheetId="15">'P80 weibl AK II'!$5:$6</definedName>
    <definedName name="_xlnm.Print_Titles" localSheetId="16">'P80 weibl AK III'!$5:$6</definedName>
    <definedName name="_xlnm.Print_Titles" localSheetId="10">'P80 weibl AK I-III'!$5:$6</definedName>
    <definedName name="_xlnm.Print_Titles" localSheetId="1">'Stg männl AK I'!$5:$6</definedName>
    <definedName name="_xlnm.Print_Titles" localSheetId="2">'Stg männl AK II'!$5:$6</definedName>
    <definedName name="_xlnm.Print_Titles" localSheetId="3">'Stg männl AK III'!$5:$6</definedName>
    <definedName name="_xlnm.Print_Titles" localSheetId="11">'Stg männl AK I-III'!$5:$6</definedName>
    <definedName name="_xlnm.Print_Titles" localSheetId="12">'Stg weibl AK II'!$5:$6</definedName>
    <definedName name="_xlnm.Print_Titles" localSheetId="13">'Stg weibl AK III'!$5:$6</definedName>
    <definedName name="_xlnm.Print_Titles" localSheetId="5">'Stg weibl AK I-III'!$5:$6</definedName>
  </definedNames>
  <calcPr fullCalcOnLoad="1"/>
</workbook>
</file>

<file path=xl/sharedStrings.xml><?xml version="1.0" encoding="utf-8"?>
<sst xmlns="http://schemas.openxmlformats.org/spreadsheetml/2006/main" count="452" uniqueCount="132">
  <si>
    <t>)</t>
  </si>
  <si>
    <t>Pl.</t>
  </si>
  <si>
    <t>Rin.</t>
  </si>
  <si>
    <t>Name</t>
  </si>
  <si>
    <t>OV,STV,TV</t>
  </si>
  <si>
    <t>S e r i e</t>
  </si>
  <si>
    <t>Schieß-leistungs-abzeichen in</t>
  </si>
  <si>
    <t>Summe2</t>
  </si>
  <si>
    <t>Gold</t>
  </si>
  <si>
    <t>Silber</t>
  </si>
  <si>
    <t>Bronze</t>
  </si>
  <si>
    <t>erforderliche Ringe je Altersklasse</t>
  </si>
  <si>
    <t>Alters-klasse</t>
  </si>
  <si>
    <t>MÄNNER</t>
  </si>
  <si>
    <t>Veranstaltungsdaten</t>
  </si>
  <si>
    <t>Jahr für 
Alters-berechnung</t>
  </si>
  <si>
    <t>Veranstaltungs-
Datum</t>
  </si>
  <si>
    <t>Veranstaltungs-
Ort</t>
  </si>
  <si>
    <t>Veranstaltungs-
Titel</t>
  </si>
  <si>
    <t>FRAUEN</t>
  </si>
  <si>
    <t>Veranstalter</t>
  </si>
  <si>
    <t xml:space="preserve">P 80        am </t>
  </si>
  <si>
    <t xml:space="preserve">Stg 77    am </t>
  </si>
  <si>
    <t xml:space="preserve">P 80    am </t>
  </si>
  <si>
    <r>
      <t xml:space="preserve">   </t>
    </r>
    <r>
      <rPr>
        <b/>
        <sz val="12"/>
        <rFont val="Arial"/>
        <family val="2"/>
      </rPr>
      <t xml:space="preserve"> Männer AK III </t>
    </r>
    <r>
      <rPr>
        <sz val="12"/>
        <rFont val="Arial"/>
        <family val="2"/>
      </rPr>
      <t xml:space="preserve">(Senioren) über 65 Jahre (unter Jahrgang </t>
    </r>
  </si>
  <si>
    <r>
      <t>Männer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Altersklasse I - III</t>
    </r>
  </si>
  <si>
    <r>
      <t xml:space="preserve">   </t>
    </r>
    <r>
      <rPr>
        <b/>
        <sz val="12"/>
        <rFont val="Arial"/>
        <family val="2"/>
      </rPr>
      <t xml:space="preserve"> Männer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Altersklasse I</t>
    </r>
    <r>
      <rPr>
        <sz val="12"/>
        <rFont val="Arial"/>
        <family val="2"/>
      </rPr>
      <t xml:space="preserve"> von 18 - 50 Jahren (bis Jahrgang </t>
    </r>
  </si>
  <si>
    <r>
      <t>Männer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Altersklasse II </t>
    </r>
    <r>
      <rPr>
        <sz val="12"/>
        <rFont val="Arial"/>
        <family val="2"/>
      </rPr>
      <t xml:space="preserve">über 50 Jahre (unter Jahrgang </t>
    </r>
  </si>
  <si>
    <r>
      <t xml:space="preserve">    </t>
    </r>
    <r>
      <rPr>
        <b/>
        <sz val="12"/>
        <rFont val="Arial"/>
        <family val="2"/>
      </rPr>
      <t>Männer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AK III </t>
    </r>
    <r>
      <rPr>
        <sz val="12"/>
        <rFont val="Arial"/>
        <family val="2"/>
      </rPr>
      <t xml:space="preserve">(Senioren) über 65 Jahre (unter Jahrgang </t>
    </r>
  </si>
  <si>
    <r>
      <t>Frauen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Altersklasse I - III</t>
    </r>
  </si>
  <si>
    <r>
      <t>Frauen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Altersklasse II </t>
    </r>
    <r>
      <rPr>
        <sz val="12"/>
        <rFont val="Arial"/>
        <family val="2"/>
      </rPr>
      <t xml:space="preserve">über 50 Jahre (unter Jahrgang </t>
    </r>
  </si>
  <si>
    <r>
      <t xml:space="preserve">    </t>
    </r>
    <r>
      <rPr>
        <b/>
        <sz val="12"/>
        <rFont val="Arial"/>
        <family val="2"/>
      </rPr>
      <t xml:space="preserve">Frauen AK III </t>
    </r>
    <r>
      <rPr>
        <sz val="12"/>
        <rFont val="Arial"/>
        <family val="2"/>
      </rPr>
      <t xml:space="preserve">(Senioren) über 65 Jahre (unter Jahrgang </t>
    </r>
  </si>
  <si>
    <r>
      <t xml:space="preserve">    </t>
    </r>
    <r>
      <rPr>
        <b/>
        <sz val="12"/>
        <rFont val="Arial"/>
        <family val="2"/>
      </rPr>
      <t>Männer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Altersklasse I</t>
    </r>
    <r>
      <rPr>
        <sz val="12"/>
        <rFont val="Arial"/>
        <family val="2"/>
      </rPr>
      <t xml:space="preserve"> von 18 - 50 Jahren (bis Jahrgang </t>
    </r>
  </si>
  <si>
    <r>
      <t xml:space="preserve">    </t>
    </r>
    <r>
      <rPr>
        <b/>
        <sz val="12"/>
        <rFont val="Arial"/>
        <family val="2"/>
      </rPr>
      <t xml:space="preserve">Frauen AK III </t>
    </r>
    <r>
      <rPr>
        <sz val="12"/>
        <rFont val="Arial"/>
        <family val="2"/>
      </rPr>
      <t xml:space="preserve">( Senioren) über 65 Jahre (unter Jahrgang </t>
    </r>
  </si>
  <si>
    <t>Völtendorf</t>
  </si>
  <si>
    <t>Österr. Kameradschaftsbund</t>
  </si>
  <si>
    <t>Hauptbezirk St.Pölten</t>
  </si>
  <si>
    <t>Gästeklasse</t>
  </si>
  <si>
    <t>18. Hauptbezirksmeisterschaft</t>
  </si>
  <si>
    <t>Kraushofer Herbert</t>
  </si>
  <si>
    <t>Gerersdorf</t>
  </si>
  <si>
    <t>Parsch Alfred</t>
  </si>
  <si>
    <t>Hain</t>
  </si>
  <si>
    <t>Hinterhofer Anton</t>
  </si>
  <si>
    <t>Bandion Franz</t>
  </si>
  <si>
    <t>Schuster Franz</t>
  </si>
  <si>
    <t>Zeller Manfred</t>
  </si>
  <si>
    <t>Hesserbund</t>
  </si>
  <si>
    <t>Heserbund</t>
  </si>
  <si>
    <t>Krumböck Herbert</t>
  </si>
  <si>
    <t>Krumböck Martin</t>
  </si>
  <si>
    <t>Poschmaier Christian</t>
  </si>
  <si>
    <t>Reichersdorf</t>
  </si>
  <si>
    <t>Schweitzer Franz</t>
  </si>
  <si>
    <t>Herzogenburg</t>
  </si>
  <si>
    <t>Krammer Karl</t>
  </si>
  <si>
    <t>Büchinger Anton</t>
  </si>
  <si>
    <t>Neidling</t>
  </si>
  <si>
    <t>Kattner Andreas</t>
  </si>
  <si>
    <t>Holzinger Josef</t>
  </si>
  <si>
    <t>Obritzberg-Rust</t>
  </si>
  <si>
    <t>Hubmayer David</t>
  </si>
  <si>
    <t>Hubmayer Gerhard</t>
  </si>
  <si>
    <t>Lenz Alois</t>
  </si>
  <si>
    <t>Bandion Erwin</t>
  </si>
  <si>
    <t>Fuchs Erich</t>
  </si>
  <si>
    <t>Nussbaumer Franz</t>
  </si>
  <si>
    <t>Kopetzky Klaus</t>
  </si>
  <si>
    <t>Spielbichler Günter</t>
  </si>
  <si>
    <t>Hofstetten</t>
  </si>
  <si>
    <t>Schmid Manfred</t>
  </si>
  <si>
    <t>Scheiber Johann</t>
  </si>
  <si>
    <t>Egerer Josef</t>
  </si>
  <si>
    <t>Klein Johann</t>
  </si>
  <si>
    <t>Traismauer</t>
  </si>
  <si>
    <t>Vesely Andreas</t>
  </si>
  <si>
    <t>Kemetner Markus</t>
  </si>
  <si>
    <t>Kirchberg</t>
  </si>
  <si>
    <t>Taschl Alfred</t>
  </si>
  <si>
    <t>Hölzl Markus</t>
  </si>
  <si>
    <t>Sauprigl Andreas</t>
  </si>
  <si>
    <t>Wieland Erich</t>
  </si>
  <si>
    <t>Mühlbacher Martin</t>
  </si>
  <si>
    <t>Drescher Jasmin</t>
  </si>
  <si>
    <t>Drescher Alexander</t>
  </si>
  <si>
    <t>Kupfer Christian</t>
  </si>
  <si>
    <t>Krall Simon</t>
  </si>
  <si>
    <t>Krall Paul</t>
  </si>
  <si>
    <t>Markersdorf</t>
  </si>
  <si>
    <t>Moser Stefan</t>
  </si>
  <si>
    <t>Marouschek Manuela</t>
  </si>
  <si>
    <t>Schalhas Anton</t>
  </si>
  <si>
    <t>Pottenbrunn</t>
  </si>
  <si>
    <t>Hager Heribert</t>
  </si>
  <si>
    <t>Wilherlmsburg</t>
  </si>
  <si>
    <t>Wilhelmsburg</t>
  </si>
  <si>
    <t>Anibas Gerald</t>
  </si>
  <si>
    <t>Reiter Manuel</t>
  </si>
  <si>
    <t>Kraushofer Gerhard</t>
  </si>
  <si>
    <t>Kraushofer gerhard</t>
  </si>
  <si>
    <t>Ogris Thomas</t>
  </si>
  <si>
    <t>Karlstetten</t>
  </si>
  <si>
    <t>Spielbichler Jürgen</t>
  </si>
  <si>
    <t>Sommer Eric</t>
  </si>
  <si>
    <t>Bock Peter</t>
  </si>
  <si>
    <t>Dienstbier Renate</t>
  </si>
  <si>
    <t>Schmol Gerhard</t>
  </si>
  <si>
    <t>Edelbacher Karl</t>
  </si>
  <si>
    <t>Birkfellner Gerhard</t>
  </si>
  <si>
    <t>Koppatz Karl</t>
  </si>
  <si>
    <t>Radlberg</t>
  </si>
  <si>
    <t>Ziering Thomas</t>
  </si>
  <si>
    <t>Hauer Franz</t>
  </si>
  <si>
    <t>Oezelt Georg</t>
  </si>
  <si>
    <t>Hafnerbach</t>
  </si>
  <si>
    <t>Oezelt Kristof</t>
  </si>
  <si>
    <t>Eibel Michael</t>
  </si>
  <si>
    <t>Böheimkirchen</t>
  </si>
  <si>
    <t>Eibel Daniela</t>
  </si>
  <si>
    <t>Eßbüchl Peter</t>
  </si>
  <si>
    <t>Schmol Michael</t>
  </si>
  <si>
    <t>Stiefsohn Ewald</t>
  </si>
  <si>
    <t>Steifsohn Ewald</t>
  </si>
  <si>
    <t>Kendler Peter</t>
  </si>
  <si>
    <t>Sandler Christian</t>
  </si>
  <si>
    <t>Ramler Gerald</t>
  </si>
  <si>
    <t>Pollroß Susanne</t>
  </si>
  <si>
    <t>Polroß Horst</t>
  </si>
  <si>
    <t>Pollroß Horst</t>
  </si>
  <si>
    <t>Tschepp Monika</t>
  </si>
  <si>
    <t>Rabenstein</t>
  </si>
  <si>
    <t>Stiefsohn Thomas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</si>
</sst>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&quot;öS&quot;;\-#,##0\ &quot;öS&quot;"/>
    <numFmt numFmtId="187" formatCode="#,##0\ &quot;öS&quot;;[Red]\-#,##0\ &quot;öS&quot;"/>
    <numFmt numFmtId="188" formatCode="#,##0.00\ &quot;öS&quot;;\-#,##0.00\ &quot;öS&quot;"/>
    <numFmt numFmtId="189" formatCode="#,##0.00\ &quot;öS&quot;;[Red]\-#,##0.00\ &quot;öS&quot;"/>
    <numFmt numFmtId="190" formatCode="_-* #,##0\ &quot;öS&quot;_-;\-* #,##0\ &quot;öS&quot;_-;_-* &quot;-&quot;\ &quot;öS&quot;_-;_-@_-"/>
    <numFmt numFmtId="191" formatCode="_-* #,##0\ _Ö_S_-;\-* #,##0\ _Ö_S_-;_-* &quot;-&quot;\ _Ö_S_-;_-@_-"/>
    <numFmt numFmtId="192" formatCode="_-* #,##0.00\ &quot;öS&quot;_-;\-* #,##0.00\ &quot;öS&quot;_-;_-* &quot;-&quot;??\ &quot;öS&quot;_-;_-@_-"/>
    <numFmt numFmtId="193" formatCode="_-* #,##0.00\ _Ö_S_-;\-* #,##0.00\ _Ö_S_-;_-* &quot;-&quot;??\ _Ö_S_-;_-@_-"/>
    <numFmt numFmtId="194" formatCode="[$-C07]dddd\,\ dd\.\ mmmm\ yyyy"/>
    <numFmt numFmtId="195" formatCode="dd/mm/yyyy;@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19"/>
      <name val="Arial"/>
      <family val="2"/>
    </font>
    <font>
      <sz val="16"/>
      <color indexed="1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5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1" xfId="0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9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 vertical="top"/>
    </xf>
    <xf numFmtId="0" fontId="9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14" fontId="0" fillId="33" borderId="13" xfId="0" applyNumberForma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15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25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0" fillId="0" borderId="25" xfId="0" applyBorder="1" applyAlignment="1">
      <alignment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49" fontId="10" fillId="0" borderId="12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19"/>
  <sheetViews>
    <sheetView showGridLines="0" zoomScalePageLayoutView="0" workbookViewId="0" topLeftCell="A1">
      <selection activeCell="A5" sqref="A5:F5"/>
    </sheetView>
  </sheetViews>
  <sheetFormatPr defaultColWidth="11.421875" defaultRowHeight="12.75"/>
  <cols>
    <col min="1" max="1" width="13.28125" style="2" customWidth="1"/>
    <col min="2" max="4" width="17.7109375" style="2" customWidth="1"/>
    <col min="5" max="6" width="11.421875" style="2" customWidth="1"/>
    <col min="7" max="7" width="11.7109375" style="2" customWidth="1"/>
    <col min="8" max="8" width="11.421875" style="2" customWidth="1"/>
    <col min="9" max="9" width="4.7109375" style="2" customWidth="1"/>
    <col min="10" max="16384" width="11.421875" style="2" customWidth="1"/>
  </cols>
  <sheetData>
    <row r="1" spans="1:6" ht="19.5">
      <c r="A1" s="60" t="s">
        <v>14</v>
      </c>
      <c r="B1" s="60"/>
      <c r="C1" s="60"/>
      <c r="D1" s="60"/>
      <c r="E1" s="61"/>
      <c r="F1" s="61"/>
    </row>
    <row r="2" spans="1:4" ht="12">
      <c r="A2"/>
      <c r="B2"/>
      <c r="C2"/>
      <c r="D2"/>
    </row>
    <row r="3" spans="1:9" ht="39">
      <c r="A3" s="38" t="s">
        <v>15</v>
      </c>
      <c r="B3" s="38" t="s">
        <v>16</v>
      </c>
      <c r="C3" s="38" t="s">
        <v>17</v>
      </c>
      <c r="D3" s="56" t="s">
        <v>18</v>
      </c>
      <c r="E3" s="69"/>
      <c r="F3" s="70"/>
      <c r="G3" s="56" t="s">
        <v>20</v>
      </c>
      <c r="H3" s="57"/>
      <c r="I3" s="58"/>
    </row>
    <row r="4" spans="1:9" ht="12">
      <c r="A4" s="39">
        <v>2019</v>
      </c>
      <c r="B4" s="40">
        <v>43722</v>
      </c>
      <c r="C4" s="39" t="s">
        <v>34</v>
      </c>
      <c r="D4" s="71" t="s">
        <v>38</v>
      </c>
      <c r="E4" s="72"/>
      <c r="F4" s="73"/>
      <c r="G4" s="53" t="s">
        <v>35</v>
      </c>
      <c r="H4" s="54"/>
      <c r="I4" s="55"/>
    </row>
    <row r="5" spans="1:9" ht="22.5">
      <c r="A5" s="62">
        <f>IF(YEAR(B4)&lt;&gt;A4,"Jahr für Altersberechnung korrigieren !?","")</f>
      </c>
      <c r="B5" s="62"/>
      <c r="C5" s="62"/>
      <c r="D5" s="63"/>
      <c r="E5" s="64"/>
      <c r="F5" s="64"/>
      <c r="G5" s="53" t="s">
        <v>36</v>
      </c>
      <c r="H5" s="54"/>
      <c r="I5" s="55"/>
    </row>
    <row r="8" spans="1:4" ht="12">
      <c r="A8" s="65" t="s">
        <v>13</v>
      </c>
      <c r="B8" s="59" t="s">
        <v>11</v>
      </c>
      <c r="C8" s="59"/>
      <c r="D8" s="59"/>
    </row>
    <row r="9" spans="1:4" ht="12.75">
      <c r="A9" s="66"/>
      <c r="B9" s="41">
        <v>1</v>
      </c>
      <c r="C9" s="41">
        <v>2</v>
      </c>
      <c r="D9" s="41">
        <v>3</v>
      </c>
    </row>
    <row r="10" spans="1:4" ht="12">
      <c r="A10" s="42" t="s">
        <v>10</v>
      </c>
      <c r="B10" s="43">
        <v>85</v>
      </c>
      <c r="C10" s="43">
        <v>80</v>
      </c>
      <c r="D10" s="43">
        <v>75</v>
      </c>
    </row>
    <row r="11" spans="1:4" ht="12">
      <c r="A11" s="42" t="s">
        <v>9</v>
      </c>
      <c r="B11" s="43">
        <v>90</v>
      </c>
      <c r="C11" s="43">
        <v>85</v>
      </c>
      <c r="D11" s="43">
        <v>80</v>
      </c>
    </row>
    <row r="12" spans="1:4" ht="12">
      <c r="A12" s="42" t="s">
        <v>8</v>
      </c>
      <c r="B12" s="43">
        <v>95</v>
      </c>
      <c r="C12" s="43">
        <v>90</v>
      </c>
      <c r="D12" s="43">
        <v>85</v>
      </c>
    </row>
    <row r="15" spans="1:4" ht="12">
      <c r="A15" s="67" t="s">
        <v>19</v>
      </c>
      <c r="B15" s="59" t="s">
        <v>11</v>
      </c>
      <c r="C15" s="59"/>
      <c r="D15" s="59"/>
    </row>
    <row r="16" spans="1:4" ht="12.75">
      <c r="A16" s="68"/>
      <c r="B16" s="41">
        <v>1</v>
      </c>
      <c r="C16" s="41">
        <v>2</v>
      </c>
      <c r="D16" s="41">
        <v>3</v>
      </c>
    </row>
    <row r="17" spans="1:4" ht="12">
      <c r="A17" s="42" t="s">
        <v>10</v>
      </c>
      <c r="B17" s="43">
        <v>80</v>
      </c>
      <c r="C17" s="43">
        <v>75</v>
      </c>
      <c r="D17" s="43">
        <v>70</v>
      </c>
    </row>
    <row r="18" spans="1:4" ht="12">
      <c r="A18" s="42" t="s">
        <v>9</v>
      </c>
      <c r="B18" s="43">
        <v>85</v>
      </c>
      <c r="C18" s="43">
        <v>80</v>
      </c>
      <c r="D18" s="43">
        <v>75</v>
      </c>
    </row>
    <row r="19" spans="1:4" ht="12">
      <c r="A19" s="42" t="s">
        <v>8</v>
      </c>
      <c r="B19" s="43">
        <v>90</v>
      </c>
      <c r="C19" s="43">
        <v>85</v>
      </c>
      <c r="D19" s="43">
        <v>80</v>
      </c>
    </row>
  </sheetData>
  <sheetProtection sheet="1"/>
  <mergeCells count="11">
    <mergeCell ref="A15:A16"/>
    <mergeCell ref="B15:D15"/>
    <mergeCell ref="D3:F3"/>
    <mergeCell ref="D4:F4"/>
    <mergeCell ref="G4:I4"/>
    <mergeCell ref="G5:I5"/>
    <mergeCell ref="G3:I3"/>
    <mergeCell ref="B8:D8"/>
    <mergeCell ref="A1:F1"/>
    <mergeCell ref="A5:F5"/>
    <mergeCell ref="A8:A9"/>
  </mergeCells>
  <conditionalFormatting sqref="A5">
    <cfRule type="cellIs" priority="1" dxfId="0" operator="greaterThan" stopIfTrue="1">
      <formula>"a"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>
    <tabColor indexed="48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C7" sqref="C7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hidden="1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23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8" t="s">
        <v>37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2"/>
      <c r="M4" s="82"/>
      <c r="N4" s="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7"/>
      <c r="O5" s="48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5:29" ht="13.5" thickBot="1">
      <c r="E6" s="2"/>
      <c r="F6" s="2"/>
      <c r="G6" s="2"/>
      <c r="H6" s="2"/>
      <c r="I6" s="2"/>
      <c r="J6" s="2"/>
      <c r="K6" s="2"/>
      <c r="L6" s="2"/>
      <c r="M6" s="2"/>
      <c r="N6" s="52"/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3">
        <f aca="true" t="shared" si="0" ref="B7:B38">SUM(E7:N7)</f>
        <v>0</v>
      </c>
      <c r="C7" s="24"/>
      <c r="D7" s="46"/>
      <c r="E7" s="24"/>
      <c r="F7" s="24"/>
      <c r="G7" s="24"/>
      <c r="H7" s="24"/>
      <c r="I7" s="24"/>
      <c r="J7" s="24"/>
      <c r="K7" s="24"/>
      <c r="L7" s="24"/>
      <c r="M7" s="24"/>
      <c r="N7" s="24"/>
      <c r="O7" s="49" t="str">
        <f>IF(ISERROR(LOOKUP(B7,INDEX(Basis!$B$17:$D$19,,1),Basis!$A$17:$A$19)),"-",LOOKUP(B7,INDEX(Basis!$B$17:$D$19,,1),Basis!$A$17:$A$19))</f>
        <v>-</v>
      </c>
      <c r="Q7" s="15">
        <f aca="true" t="shared" si="1" ref="Q7:Q38">SUM(R7:AB7)</f>
        <v>0</v>
      </c>
      <c r="R7" s="15">
        <f aca="true" t="shared" si="2" ref="R7:AB16">COUNTIF($E7:$N7,R$6)*R$5</f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0</v>
      </c>
      <c r="C8" s="24"/>
      <c r="D8" s="46"/>
      <c r="E8" s="24"/>
      <c r="F8" s="24"/>
      <c r="G8" s="24"/>
      <c r="H8" s="24"/>
      <c r="I8" s="24"/>
      <c r="J8" s="24"/>
      <c r="K8" s="24"/>
      <c r="L8" s="24"/>
      <c r="M8" s="24"/>
      <c r="N8" s="24"/>
      <c r="O8" s="50" t="str">
        <f>IF(ISERROR(LOOKUP(B8,INDEX(Basis!$B$17:$D$19,,1),Basis!$A$17:$A$19)),"-",LOOKUP(B8,INDEX(Basis!$B$17:$D$19,,1),Basis!$A$17:$A$19))</f>
        <v>-</v>
      </c>
      <c r="Q8" s="15">
        <f t="shared" si="1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0</v>
      </c>
      <c r="C9" s="24"/>
      <c r="D9" s="46"/>
      <c r="E9" s="24"/>
      <c r="F9" s="24"/>
      <c r="G9" s="24"/>
      <c r="H9" s="24"/>
      <c r="I9" s="24"/>
      <c r="J9" s="24"/>
      <c r="K9" s="24"/>
      <c r="L9" s="24"/>
      <c r="M9" s="24"/>
      <c r="N9" s="24"/>
      <c r="O9" s="50" t="str">
        <f>IF(ISERROR(LOOKUP(B9,INDEX(Basis!$B$17:$D$19,,1),Basis!$A$17:$A$19)),"-",LOOKUP(B9,INDEX(Basis!$B$17:$D$19,,1),Basis!$A$17:$A$19))</f>
        <v>-</v>
      </c>
      <c r="Q9" s="15">
        <f t="shared" si="1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0</v>
      </c>
      <c r="C10" s="24"/>
      <c r="D10" s="4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50" t="str">
        <f>IF(ISERROR(LOOKUP(B10,INDEX(Basis!$B$17:$D$19,,1),Basis!$A$17:$A$19)),"-",LOOKUP(B10,INDEX(Basis!$B$17:$D$19,,1),Basis!$A$17:$A$19))</f>
        <v>-</v>
      </c>
      <c r="Q10" s="15">
        <f t="shared" si="1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0</v>
      </c>
      <c r="C11" s="24"/>
      <c r="D11" s="4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50" t="str">
        <f>IF(ISERROR(LOOKUP(B11,INDEX(Basis!$B$17:$D$19,,1),Basis!$A$17:$A$19)),"-",LOOKUP(B11,INDEX(Basis!$B$17:$D$19,,1),Basis!$A$17:$A$19))</f>
        <v>-</v>
      </c>
      <c r="Q11" s="15">
        <f t="shared" si="1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3">
        <f t="shared" si="0"/>
        <v>0</v>
      </c>
      <c r="C12" s="24"/>
      <c r="D12" s="4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0" t="str">
        <f>IF(ISERROR(LOOKUP(B12,INDEX(Basis!$B$17:$D$19,,1),Basis!$A$17:$A$19)),"-",LOOKUP(B12,INDEX(Basis!$B$17:$D$19,,1),Basis!$A$17:$A$19))</f>
        <v>-</v>
      </c>
      <c r="Q12" s="15">
        <f t="shared" si="1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0">
        <f t="shared" si="0"/>
        <v>0</v>
      </c>
      <c r="C13" s="24"/>
      <c r="D13" s="4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0" t="str">
        <f>IF(ISERROR(LOOKUP(B13,INDEX(Basis!$B$17:$D$19,,1),Basis!$A$17:$A$19)),"-",LOOKUP(B13,INDEX(Basis!$B$17:$D$19,,1),Basis!$A$17:$A$19))</f>
        <v>-</v>
      </c>
      <c r="Q13" s="15">
        <f t="shared" si="1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3">
        <f t="shared" si="0"/>
        <v>0</v>
      </c>
      <c r="C14" s="24"/>
      <c r="D14" s="4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0" t="str">
        <f>IF(ISERROR(LOOKUP(B14,INDEX(Basis!$B$17:$D$19,,1),Basis!$A$17:$A$19)),"-",LOOKUP(B14,INDEX(Basis!$B$17:$D$19,,1),Basis!$A$17:$A$19))</f>
        <v>-</v>
      </c>
      <c r="Q14" s="15">
        <f t="shared" si="1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0">
        <f t="shared" si="0"/>
        <v>0</v>
      </c>
      <c r="C15" s="24"/>
      <c r="D15" s="4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0" t="str">
        <f>IF(ISERROR(LOOKUP(B15,INDEX(Basis!$B$17:$D$19,,1),Basis!$A$17:$A$19)),"-",LOOKUP(B15,INDEX(Basis!$B$17:$D$19,,1),Basis!$A$17:$A$19))</f>
        <v>-</v>
      </c>
      <c r="Q15" s="15">
        <f t="shared" si="1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0">
        <f t="shared" si="0"/>
        <v>0</v>
      </c>
      <c r="C16" s="24"/>
      <c r="D16" s="4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50" t="str">
        <f>IF(ISERROR(LOOKUP(B16,INDEX(Basis!$B$17:$D$19,,1),Basis!$A$17:$A$19)),"-",LOOKUP(B16,INDEX(Basis!$B$17:$D$19,,1),Basis!$A$17:$A$19))</f>
        <v>-</v>
      </c>
      <c r="Q16" s="15">
        <f t="shared" si="1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0</v>
      </c>
      <c r="C17" s="30"/>
      <c r="D17" s="47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50" t="str">
        <f>IF(ISERROR(LOOKUP(B17,INDEX(Basis!$B$17:$D$19,,1),Basis!$A$17:$A$19)),"-",LOOKUP(B17,INDEX(Basis!$B$17:$D$19,,1),Basis!$A$17:$A$19))</f>
        <v>-</v>
      </c>
      <c r="Q17" s="15">
        <f t="shared" si="1"/>
        <v>0</v>
      </c>
      <c r="R17" s="15">
        <f aca="true" t="shared" si="3" ref="R17:AB26">COUNTIF($E17:$N17,R$6)*R$5</f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0</v>
      </c>
      <c r="C18" s="24"/>
      <c r="D18" s="4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50" t="str">
        <f>IF(ISERROR(LOOKUP(B18,INDEX(Basis!$B$17:$D$19,,1),Basis!$A$17:$A$19)),"-",LOOKUP(B18,INDEX(Basis!$B$17:$D$19,,1),Basis!$A$17:$A$19))</f>
        <v>-</v>
      </c>
      <c r="P18" s="8"/>
      <c r="Q18" s="15">
        <f t="shared" si="1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0</v>
      </c>
      <c r="C19" s="24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0" t="str">
        <f>IF(ISERROR(LOOKUP(B19,INDEX(Basis!$B$17:$D$19,,1),Basis!$A$17:$A$19)),"-",LOOKUP(B19,INDEX(Basis!$B$17:$D$19,,1),Basis!$A$17:$A$19))</f>
        <v>-</v>
      </c>
      <c r="Q19" s="15">
        <f t="shared" si="1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0</v>
      </c>
      <c r="C20" s="24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50" t="str">
        <f>IF(ISERROR(LOOKUP(B20,INDEX(Basis!$B$17:$D$19,,1),Basis!$A$17:$A$19)),"-",LOOKUP(B20,INDEX(Basis!$B$17:$D$19,,1),Basis!$A$17:$A$19))</f>
        <v>-</v>
      </c>
      <c r="Q20" s="15">
        <f t="shared" si="1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50" t="str">
        <f>IF(ISERROR(LOOKUP(B21,INDEX(Basis!$B$17:$D$19,,1),Basis!$A$17:$A$19)),"-",LOOKUP(B21,INDEX(Basis!$B$17:$D$19,,1),Basis!$A$17:$A$19))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50" t="str">
        <f>IF(ISERROR(LOOKUP(B22,INDEX(Basis!$B$17:$D$19,,1),Basis!$A$17:$A$19)),"-",LOOKUP(B22,INDEX(Basis!$B$17:$D$19,,1),Basis!$A$17:$A$19))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0" t="str">
        <f>IF(ISERROR(LOOKUP(B23,INDEX(Basis!$B$17:$D$19,,1),Basis!$A$17:$A$19)),"-",LOOKUP(B23,INDEX(Basis!$B$17:$D$19,,1),Basis!$A$17:$A$19))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0</v>
      </c>
      <c r="C24" s="24"/>
      <c r="D24" s="2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0" t="str">
        <f>IF(ISERROR(LOOKUP(B24,INDEX(Basis!$B$17:$D$19,,1),Basis!$A$17:$A$19)),"-",LOOKUP(B24,INDEX(Basis!$B$17:$D$19,,1),Basis!$A$17:$A$19))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0" t="str">
        <f>IF(ISERROR(LOOKUP(B25,INDEX(Basis!$B$17:$D$19,,1),Basis!$A$17:$A$19)),"-",LOOKUP(B25,INDEX(Basis!$B$17:$D$19,,1),Basis!$A$17:$A$19))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50" t="str">
        <f>IF(ISERROR(LOOKUP(B26,INDEX(Basis!$B$17:$D$19,,1),Basis!$A$17:$A$19)),"-",LOOKUP(B26,INDEX(Basis!$B$17:$D$19,,1),Basis!$A$17:$A$19))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50" t="str">
        <f>IF(ISERROR(LOOKUP(B27,INDEX(Basis!$B$17:$D$19,,1),Basis!$A$17:$A$19)),"-",LOOKUP(B27,INDEX(Basis!$B$17:$D$19,,1),Basis!$A$17:$A$19))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0" t="str">
        <f>IF(ISERROR(LOOKUP(B28,INDEX(Basis!$B$17:$D$19,,1),Basis!$A$17:$A$19)),"-",LOOKUP(B28,INDEX(Basis!$B$17:$D$19,,1),Basis!$A$17:$A$19))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50" t="str">
        <f>IF(ISERROR(LOOKUP(B29,INDEX(Basis!$B$17:$D$19,,1),Basis!$A$17:$A$19)),"-",LOOKUP(B29,INDEX(Basis!$B$17:$D$19,,1),Basis!$A$17:$A$19))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50" t="str">
        <f>IF(ISERROR(LOOKUP(B30,INDEX(Basis!$B$17:$D$19,,1),Basis!$A$17:$A$19)),"-",LOOKUP(B30,INDEX(Basis!$B$17:$D$19,,1),Basis!$A$17:$A$19))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50" t="str">
        <f>IF(ISERROR(LOOKUP(B31,INDEX(Basis!$B$17:$D$19,,1),Basis!$A$17:$A$19)),"-",LOOKUP(B31,INDEX(Basis!$B$17:$D$19,,1),Basis!$A$17:$A$19))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50" t="str">
        <f>IF(ISERROR(LOOKUP(B32,INDEX(Basis!$B$17:$D$19,,1),Basis!$A$17:$A$19)),"-",LOOKUP(B32,INDEX(Basis!$B$17:$D$19,,1),Basis!$A$17:$A$19))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50" t="str">
        <f>IF(ISERROR(LOOKUP(B33,INDEX(Basis!$B$17:$D$19,,1),Basis!$A$17:$A$19)),"-",LOOKUP(B33,INDEX(Basis!$B$17:$D$19,,1),Basis!$A$17:$A$19))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50" t="str">
        <f>IF(ISERROR(LOOKUP(B34,INDEX(Basis!$B$17:$D$19,,1),Basis!$A$17:$A$19)),"-",LOOKUP(B34,INDEX(Basis!$B$17:$D$19,,1),Basis!$A$17:$A$19))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50" t="str">
        <f>IF(ISERROR(LOOKUP(B35,INDEX(Basis!$B$17:$D$19,,1),Basis!$A$17:$A$19)),"-",LOOKUP(B35,INDEX(Basis!$B$17:$D$19,,1),Basis!$A$17:$A$19))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50" t="str">
        <f>IF(ISERROR(LOOKUP(B36,INDEX(Basis!$B$17:$D$19,,1),Basis!$A$17:$A$19)),"-",LOOKUP(B36,INDEX(Basis!$B$17:$D$19,,1),Basis!$A$17:$A$19))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50" t="str">
        <f>IF(ISERROR(LOOKUP(B37,INDEX(Basis!$B$17:$D$19,,1),Basis!$A$17:$A$19)),"-",LOOKUP(B37,INDEX(Basis!$B$17:$D$19,,1),Basis!$A$17:$A$19))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0" t="str">
        <f>IF(ISERROR(LOOKUP(B38,INDEX(Basis!$B$17:$D$19,,1),Basis!$A$17:$A$19)),"-",LOOKUP(B38,INDEX(Basis!$B$17:$D$19,,1),Basis!$A$17:$A$19))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50" t="str">
        <f>IF(ISERROR(LOOKUP(B39,INDEX(Basis!$B$17:$D$19,,1),Basis!$A$17:$A$19)),"-",LOOKUP(B39,INDEX(Basis!$B$17:$D$19,,1),Basis!$A$17:$A$19))</f>
        <v>-</v>
      </c>
      <c r="Q39" s="15">
        <f aca="true" t="shared" si="7" ref="Q39:Q56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0" t="str">
        <f>IF(ISERROR(LOOKUP(B40,INDEX(Basis!$B$17:$D$19,,1),Basis!$A$17:$A$19)),"-",LOOKUP(B40,INDEX(Basis!$B$17:$D$19,,1),Basis!$A$17:$A$19))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0" t="str">
        <f>IF(ISERROR(LOOKUP(B41,INDEX(Basis!$B$17:$D$19,,1),Basis!$A$17:$A$19)),"-",LOOKUP(B41,INDEX(Basis!$B$17:$D$19,,1),Basis!$A$17:$A$19))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50" t="str">
        <f>IF(ISERROR(LOOKUP(B42,INDEX(Basis!$B$17:$D$19,,1),Basis!$A$17:$A$19)),"-",LOOKUP(B42,INDEX(Basis!$B$17:$D$19,,1),Basis!$A$17:$A$19))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50" t="str">
        <f>IF(ISERROR(LOOKUP(B43,INDEX(Basis!$B$17:$D$19,,1),Basis!$A$17:$A$19)),"-",LOOKUP(B43,INDEX(Basis!$B$17:$D$19,,1),Basis!$A$17:$A$19))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50" t="str">
        <f>IF(ISERROR(LOOKUP(B44,INDEX(Basis!$B$17:$D$19,,1),Basis!$A$17:$A$19)),"-",LOOKUP(B44,INDEX(Basis!$B$17:$D$19,,1),Basis!$A$17:$A$19))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50" t="str">
        <f>IF(ISERROR(LOOKUP(B45,INDEX(Basis!$B$17:$D$19,,1),Basis!$A$17:$A$19)),"-",LOOKUP(B45,INDEX(Basis!$B$17:$D$19,,1),Basis!$A$17:$A$19))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50" t="str">
        <f>IF(ISERROR(LOOKUP(B46,INDEX(Basis!$B$17:$D$19,,1),Basis!$A$17:$A$19)),"-",LOOKUP(B46,INDEX(Basis!$B$17:$D$19,,1),Basis!$A$17:$A$19))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50" t="str">
        <f>IF(ISERROR(LOOKUP(B47,INDEX(Basis!$B$17:$D$19,,1),Basis!$A$17:$A$19)),"-",LOOKUP(B47,INDEX(Basis!$B$17:$D$19,,1),Basis!$A$17:$A$19))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50" t="str">
        <f>IF(ISERROR(LOOKUP(B48,INDEX(Basis!$B$17:$D$19,,1),Basis!$A$17:$A$19)),"-",LOOKUP(B48,INDEX(Basis!$B$17:$D$19,,1),Basis!$A$17:$A$19))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50" t="str">
        <f>IF(ISERROR(LOOKUP(B49,INDEX(Basis!$B$17:$D$19,,1),Basis!$A$17:$A$19)),"-",LOOKUP(B49,INDEX(Basis!$B$17:$D$19,,1),Basis!$A$17:$A$19))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50" t="str">
        <f>IF(ISERROR(LOOKUP(B50,INDEX(Basis!$B$17:$D$19,,1),Basis!$A$17:$A$19)),"-",LOOKUP(B50,INDEX(Basis!$B$17:$D$19,,1),Basis!$A$17:$A$19))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50" t="str">
        <f>IF(ISERROR(LOOKUP(B51,INDEX(Basis!$B$17:$D$19,,1),Basis!$A$17:$A$19)),"-",LOOKUP(B51,INDEX(Basis!$B$17:$D$19,,1),Basis!$A$17:$A$19))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50" t="str">
        <f>IF(ISERROR(LOOKUP(B52,INDEX(Basis!$B$17:$D$19,,1),Basis!$A$17:$A$19)),"-",LOOKUP(B52,INDEX(Basis!$B$17:$D$19,,1),Basis!$A$17:$A$19))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50" t="str">
        <f>IF(ISERROR(LOOKUP(B53,INDEX(Basis!$B$17:$D$19,,1),Basis!$A$17:$A$19)),"-",LOOKUP(B53,INDEX(Basis!$B$17:$D$19,,1),Basis!$A$17:$A$19))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50" t="str">
        <f>IF(ISERROR(LOOKUP(B54,INDEX(Basis!$B$17:$D$19,,1),Basis!$A$17:$A$19)),"-",LOOKUP(B54,INDEX(Basis!$B$17:$D$19,,1),Basis!$A$17:$A$19))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50" t="str">
        <f>IF(ISERROR(LOOKUP(B55,INDEX(Basis!$B$17:$D$19,,1),Basis!$A$17:$A$19)),"-",LOOKUP(B55,INDEX(Basis!$B$17:$D$19,,1),Basis!$A$17:$A$19))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51" t="str">
        <f>IF(ISERROR(LOOKUP(B56,INDEX(Basis!$B$17:$D$19,,1),Basis!$A$17:$A$19)),"-",LOOKUP(B56,INDEX(Basis!$B$17:$D$19,,1),Basis!$A$17:$A$19))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 sheet="1"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>
    <tabColor indexed="12"/>
  </sheetPr>
  <dimension ref="A1:AD475"/>
  <sheetViews>
    <sheetView showGridLines="0" tabSelected="1" zoomScalePageLayoutView="0" workbookViewId="0" topLeftCell="A1">
      <pane ySplit="5" topLeftCell="A6" activePane="bottomLeft" state="frozen"/>
      <selection pane="topLeft" activeCell="A5" sqref="A5:G5"/>
      <selection pane="bottomLeft" activeCell="D9" sqref="D9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6.421875" style="0" bestFit="1" customWidth="1"/>
    <col min="4" max="4" width="24.8515625" style="0" customWidth="1"/>
    <col min="5" max="5" width="14.140625" style="0" customWidth="1"/>
    <col min="6" max="15" width="4.140625" style="0" customWidth="1"/>
    <col min="16" max="16" width="11.7109375" style="2" customWidth="1"/>
    <col min="17" max="17" width="4.140625" style="2" customWidth="1"/>
    <col min="18" max="29" width="3.140625" style="0" hidden="1" customWidth="1"/>
  </cols>
  <sheetData>
    <row r="1" spans="1:17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  <c r="Q1"/>
    </row>
    <row r="2" spans="2:29" ht="18">
      <c r="B2" s="3"/>
      <c r="C2" s="3"/>
      <c r="D2" s="4"/>
      <c r="E2" s="44" t="s">
        <v>23</v>
      </c>
      <c r="F2" s="76">
        <f>Basis!B4</f>
        <v>43722</v>
      </c>
      <c r="G2" s="76"/>
      <c r="H2" s="76"/>
      <c r="I2" s="76"/>
      <c r="J2" s="5"/>
      <c r="K2" s="5"/>
      <c r="L2" s="5"/>
      <c r="M2" s="5"/>
      <c r="N2" s="5"/>
      <c r="O2" s="5"/>
      <c r="P2" s="1"/>
      <c r="Q2"/>
      <c r="U2" s="8"/>
      <c r="V2" s="8"/>
      <c r="W2" s="8"/>
      <c r="X2" s="8"/>
      <c r="Y2" s="8"/>
      <c r="Z2" s="8"/>
      <c r="AA2" s="8"/>
      <c r="AB2" s="8"/>
      <c r="AC2" s="8"/>
    </row>
    <row r="3" spans="1:29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61"/>
      <c r="Q3"/>
      <c r="U3" s="8"/>
      <c r="V3" s="8"/>
      <c r="W3" s="8"/>
      <c r="X3" s="8"/>
      <c r="Y3" s="8"/>
      <c r="Z3" s="8"/>
      <c r="AA3" s="8"/>
      <c r="AB3" s="8"/>
      <c r="AC3" s="8"/>
    </row>
    <row r="4" spans="1:29" ht="24" customHeight="1" thickBot="1">
      <c r="A4" s="89" t="s">
        <v>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90"/>
      <c r="N4" s="90"/>
      <c r="O4" s="90"/>
      <c r="P4" s="90"/>
      <c r="Q4"/>
      <c r="U4" s="8"/>
      <c r="V4" s="8"/>
      <c r="W4" s="8"/>
      <c r="X4" s="8"/>
      <c r="Y4" s="8"/>
      <c r="Z4" s="8"/>
      <c r="AA4" s="8"/>
      <c r="AB4" s="8"/>
      <c r="AC4" s="8"/>
    </row>
    <row r="5" spans="1:30" ht="45" customHeight="1" thickBot="1">
      <c r="A5" s="11" t="s">
        <v>1</v>
      </c>
      <c r="B5" s="11" t="s">
        <v>2</v>
      </c>
      <c r="C5" s="34" t="s">
        <v>12</v>
      </c>
      <c r="D5" s="12" t="s">
        <v>3</v>
      </c>
      <c r="E5" s="13" t="s">
        <v>4</v>
      </c>
      <c r="F5" s="74" t="s">
        <v>5</v>
      </c>
      <c r="G5" s="75"/>
      <c r="H5" s="75"/>
      <c r="I5" s="75"/>
      <c r="J5" s="75"/>
      <c r="K5" s="75"/>
      <c r="L5" s="75"/>
      <c r="M5" s="75"/>
      <c r="N5" s="75"/>
      <c r="O5" s="75"/>
      <c r="P5" s="14" t="s">
        <v>6</v>
      </c>
      <c r="R5" s="15"/>
      <c r="S5" s="15">
        <v>1E+18</v>
      </c>
      <c r="T5" s="15">
        <v>10000000000000000</v>
      </c>
      <c r="U5" s="15">
        <v>100000000000000</v>
      </c>
      <c r="V5" s="15">
        <v>1000000000000</v>
      </c>
      <c r="W5" s="15">
        <v>10000000000</v>
      </c>
      <c r="X5" s="15">
        <v>100000000</v>
      </c>
      <c r="Y5" s="15">
        <v>1000000</v>
      </c>
      <c r="Z5" s="15">
        <v>10000</v>
      </c>
      <c r="AA5" s="15">
        <v>100</v>
      </c>
      <c r="AB5" s="15">
        <v>1</v>
      </c>
      <c r="AC5" s="15">
        <v>0</v>
      </c>
      <c r="AD5" s="2"/>
    </row>
    <row r="6" spans="3:30" ht="13.5" thickBot="1">
      <c r="C6" s="35"/>
      <c r="R6" s="16" t="s">
        <v>7</v>
      </c>
      <c r="S6" s="17">
        <v>10</v>
      </c>
      <c r="T6" s="18">
        <v>9</v>
      </c>
      <c r="U6" s="18">
        <v>8</v>
      </c>
      <c r="V6" s="18">
        <v>7</v>
      </c>
      <c r="W6" s="18">
        <v>6</v>
      </c>
      <c r="X6" s="18">
        <v>5</v>
      </c>
      <c r="Y6" s="18">
        <v>4</v>
      </c>
      <c r="Z6" s="18">
        <v>3</v>
      </c>
      <c r="AA6" s="18">
        <v>2</v>
      </c>
      <c r="AB6" s="18">
        <v>1</v>
      </c>
      <c r="AC6" s="18">
        <v>0</v>
      </c>
      <c r="AD6" s="2"/>
    </row>
    <row r="7" spans="1:30" ht="15">
      <c r="A7" s="19">
        <v>1</v>
      </c>
      <c r="B7" s="20">
        <f aca="true" t="shared" si="0" ref="B7:B38">SUM(F7:O7)</f>
        <v>43</v>
      </c>
      <c r="C7" s="37">
        <v>2</v>
      </c>
      <c r="D7" s="24" t="s">
        <v>129</v>
      </c>
      <c r="E7" s="46" t="s">
        <v>130</v>
      </c>
      <c r="F7" s="24">
        <v>9</v>
      </c>
      <c r="G7" s="24">
        <v>8</v>
      </c>
      <c r="H7" s="24">
        <v>8</v>
      </c>
      <c r="I7" s="24">
        <v>10</v>
      </c>
      <c r="J7" s="24">
        <v>8</v>
      </c>
      <c r="K7" s="24"/>
      <c r="L7" s="24"/>
      <c r="M7" s="24"/>
      <c r="N7" s="24"/>
      <c r="O7" s="25"/>
      <c r="P7" s="21" t="str">
        <f>IF(AND(COUNT(F7:O7)&gt;0,C7=""),"AK ?",IF(ISERROR(LOOKUP(B7,INDEX(Basis!$B$17:$D$19,,C7),Basis!$A$17:$A$19)),"-",LOOKUP(B7,INDEX(Basis!$B$17:$D$19,,C7),Basis!$A$17:$A$19)))</f>
        <v>-</v>
      </c>
      <c r="R7" s="15">
        <f aca="true" t="shared" si="1" ref="R7:R38">SUM(S7:AC7)</f>
        <v>1.0103E+18</v>
      </c>
      <c r="S7" s="15">
        <f aca="true" t="shared" si="2" ref="S7:AC16">COUNTIF($F7:$O7,S$6)*S$5</f>
        <v>1E+18</v>
      </c>
      <c r="T7" s="15">
        <f t="shared" si="2"/>
        <v>10000000000000000</v>
      </c>
      <c r="U7" s="15">
        <f t="shared" si="2"/>
        <v>300000000000000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15">
        <f t="shared" si="2"/>
        <v>0</v>
      </c>
      <c r="AD7" s="2"/>
    </row>
    <row r="8" spans="1:30" ht="15">
      <c r="A8" s="19">
        <v>2</v>
      </c>
      <c r="B8" s="20">
        <f t="shared" si="0"/>
        <v>41</v>
      </c>
      <c r="C8" s="37">
        <v>1</v>
      </c>
      <c r="D8" s="24" t="s">
        <v>126</v>
      </c>
      <c r="E8" s="46" t="s">
        <v>40</v>
      </c>
      <c r="F8" s="24">
        <v>8</v>
      </c>
      <c r="G8" s="24">
        <v>10</v>
      </c>
      <c r="H8" s="24">
        <v>10</v>
      </c>
      <c r="I8" s="24">
        <v>9</v>
      </c>
      <c r="J8" s="24">
        <v>4</v>
      </c>
      <c r="K8" s="24"/>
      <c r="L8" s="24"/>
      <c r="M8" s="24"/>
      <c r="N8" s="24"/>
      <c r="O8" s="25"/>
      <c r="P8" s="22" t="str">
        <f>IF(AND(COUNT(F8:O8)&gt;0,C8=""),"AK ?",IF(ISERROR(LOOKUP(B8,INDEX(Basis!$B$17:$D$19,,C8),Basis!$A$17:$A$19)),"-",LOOKUP(B8,INDEX(Basis!$B$17:$D$19,,C8),Basis!$A$17:$A$19)))</f>
        <v>-</v>
      </c>
      <c r="R8" s="15">
        <f t="shared" si="1"/>
        <v>2.010100000001E+18</v>
      </c>
      <c r="S8" s="15">
        <f t="shared" si="2"/>
        <v>2E+18</v>
      </c>
      <c r="T8" s="15">
        <f t="shared" si="2"/>
        <v>10000000000000000</v>
      </c>
      <c r="U8" s="15">
        <f t="shared" si="2"/>
        <v>100000000000000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1000000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15">
        <f t="shared" si="2"/>
        <v>0</v>
      </c>
      <c r="AD8" s="2"/>
    </row>
    <row r="9" spans="1:30" ht="15">
      <c r="A9" s="19">
        <v>3</v>
      </c>
      <c r="B9" s="23">
        <f t="shared" si="0"/>
        <v>37</v>
      </c>
      <c r="C9" s="37">
        <v>1</v>
      </c>
      <c r="D9" s="24" t="s">
        <v>118</v>
      </c>
      <c r="E9" s="46" t="s">
        <v>117</v>
      </c>
      <c r="F9" s="24">
        <v>9</v>
      </c>
      <c r="G9" s="24">
        <v>8</v>
      </c>
      <c r="H9" s="24">
        <v>8</v>
      </c>
      <c r="I9" s="24">
        <v>5</v>
      </c>
      <c r="J9" s="24">
        <v>7</v>
      </c>
      <c r="K9" s="24"/>
      <c r="L9" s="24"/>
      <c r="M9" s="24"/>
      <c r="N9" s="24"/>
      <c r="O9" s="25"/>
      <c r="P9" s="22" t="str">
        <f>IF(AND(COUNT(F9:O9)&gt;0,C9=""),"AK ?",IF(ISERROR(LOOKUP(B9,INDEX(Basis!$B$17:$D$19,,C9),Basis!$A$17:$A$19)),"-",LOOKUP(B9,INDEX(Basis!$B$17:$D$19,,C9),Basis!$A$17:$A$19)))</f>
        <v>-</v>
      </c>
      <c r="R9" s="15">
        <f t="shared" si="1"/>
        <v>10201000100000000</v>
      </c>
      <c r="S9" s="15">
        <f t="shared" si="2"/>
        <v>0</v>
      </c>
      <c r="T9" s="15">
        <f t="shared" si="2"/>
        <v>10000000000000000</v>
      </c>
      <c r="U9" s="15">
        <f t="shared" si="2"/>
        <v>200000000000000</v>
      </c>
      <c r="V9" s="15">
        <f t="shared" si="2"/>
        <v>1000000000000</v>
      </c>
      <c r="W9" s="15">
        <f t="shared" si="2"/>
        <v>0</v>
      </c>
      <c r="X9" s="15">
        <f t="shared" si="2"/>
        <v>100000000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15">
        <f t="shared" si="2"/>
        <v>0</v>
      </c>
      <c r="AD9" s="2"/>
    </row>
    <row r="10" spans="1:30" ht="15">
      <c r="A10" s="19">
        <v>4</v>
      </c>
      <c r="B10" s="23">
        <f t="shared" si="0"/>
        <v>32</v>
      </c>
      <c r="C10" s="37">
        <v>1</v>
      </c>
      <c r="D10" s="24" t="s">
        <v>83</v>
      </c>
      <c r="E10" s="46" t="s">
        <v>47</v>
      </c>
      <c r="F10" s="24">
        <v>8</v>
      </c>
      <c r="G10" s="24">
        <v>9</v>
      </c>
      <c r="H10" s="24">
        <v>8</v>
      </c>
      <c r="I10" s="24">
        <v>5</v>
      </c>
      <c r="J10" s="24">
        <v>2</v>
      </c>
      <c r="K10" s="24"/>
      <c r="L10" s="24"/>
      <c r="M10" s="24"/>
      <c r="N10" s="24"/>
      <c r="O10" s="25"/>
      <c r="P10" s="22" t="str">
        <f>IF(AND(COUNT(F10:O10)&gt;0,C10=""),"AK ?",IF(ISERROR(LOOKUP(B10,INDEX(Basis!$B$17:$D$19,,C10),Basis!$A$17:$A$19)),"-",LOOKUP(B10,INDEX(Basis!$B$17:$D$19,,C10),Basis!$A$17:$A$19)))</f>
        <v>-</v>
      </c>
      <c r="R10" s="15">
        <f t="shared" si="1"/>
        <v>10200000100000100</v>
      </c>
      <c r="S10" s="15">
        <f t="shared" si="2"/>
        <v>0</v>
      </c>
      <c r="T10" s="15">
        <f t="shared" si="2"/>
        <v>10000000000000000</v>
      </c>
      <c r="U10" s="15">
        <f t="shared" si="2"/>
        <v>200000000000000</v>
      </c>
      <c r="V10" s="15">
        <f t="shared" si="2"/>
        <v>0</v>
      </c>
      <c r="W10" s="15">
        <f t="shared" si="2"/>
        <v>0</v>
      </c>
      <c r="X10" s="15">
        <f t="shared" si="2"/>
        <v>100000000</v>
      </c>
      <c r="Y10" s="15">
        <f t="shared" si="2"/>
        <v>0</v>
      </c>
      <c r="Z10" s="15">
        <f t="shared" si="2"/>
        <v>0</v>
      </c>
      <c r="AA10" s="15">
        <f t="shared" si="2"/>
        <v>100</v>
      </c>
      <c r="AB10" s="15">
        <f t="shared" si="2"/>
        <v>0</v>
      </c>
      <c r="AC10" s="15">
        <f t="shared" si="2"/>
        <v>0</v>
      </c>
      <c r="AD10" s="2"/>
    </row>
    <row r="11" spans="1:30" ht="15">
      <c r="A11" s="19">
        <v>5</v>
      </c>
      <c r="B11" s="20">
        <f t="shared" si="0"/>
        <v>30</v>
      </c>
      <c r="C11" s="37">
        <v>1</v>
      </c>
      <c r="D11" s="24" t="s">
        <v>90</v>
      </c>
      <c r="E11" s="46" t="s">
        <v>69</v>
      </c>
      <c r="F11" s="24">
        <v>6</v>
      </c>
      <c r="G11" s="24">
        <v>6</v>
      </c>
      <c r="H11" s="24">
        <v>10</v>
      </c>
      <c r="I11" s="24">
        <v>2</v>
      </c>
      <c r="J11" s="24">
        <v>6</v>
      </c>
      <c r="K11" s="24"/>
      <c r="L11" s="24"/>
      <c r="M11" s="24"/>
      <c r="N11" s="24"/>
      <c r="O11" s="25"/>
      <c r="P11" s="22" t="str">
        <f>IF(AND(COUNT(F11:O11)&gt;0,C11=""),"AK ?",IF(ISERROR(LOOKUP(B11,INDEX(Basis!$B$17:$D$19,,C11),Basis!$A$17:$A$19)),"-",LOOKUP(B11,INDEX(Basis!$B$17:$D$19,,C11),Basis!$A$17:$A$19)))</f>
        <v>-</v>
      </c>
      <c r="R11" s="15">
        <f t="shared" si="1"/>
        <v>1.0000000300000001E+18</v>
      </c>
      <c r="S11" s="15">
        <f t="shared" si="2"/>
        <v>1E+18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30000000000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100</v>
      </c>
      <c r="AB11" s="15">
        <f t="shared" si="2"/>
        <v>0</v>
      </c>
      <c r="AC11" s="15">
        <f t="shared" si="2"/>
        <v>0</v>
      </c>
      <c r="AD11" s="2"/>
    </row>
    <row r="12" spans="1:30" ht="15">
      <c r="A12" s="19">
        <v>6</v>
      </c>
      <c r="B12" s="20">
        <f t="shared" si="0"/>
        <v>0</v>
      </c>
      <c r="C12" s="37"/>
      <c r="D12" s="24"/>
      <c r="E12" s="46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45" t="str">
        <f>IF(AND(COUNT(F12:O12)&gt;0,C12=""),"AK ?",IF(ISERROR(LOOKUP(B12,INDEX(Basis!$B$17:$D$19,,C12),Basis!$A$17:$A$19)),"-",LOOKUP(B12,INDEX(Basis!$B$17:$D$19,,C12),Basis!$A$17:$A$19)))</f>
        <v>-</v>
      </c>
      <c r="R12" s="15">
        <f t="shared" si="1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15">
        <f t="shared" si="2"/>
        <v>0</v>
      </c>
      <c r="AD12" s="2"/>
    </row>
    <row r="13" spans="1:30" ht="15">
      <c r="A13" s="19">
        <v>7</v>
      </c>
      <c r="B13" s="20">
        <f t="shared" si="0"/>
        <v>0</v>
      </c>
      <c r="C13" s="37"/>
      <c r="D13" s="24"/>
      <c r="E13" s="46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2" t="str">
        <f>IF(AND(COUNT(F13:O13)&gt;0,C13=""),"AK ?",IF(ISERROR(LOOKUP(B13,INDEX(Basis!$B$17:$D$19,,C13),Basis!$A$17:$A$19)),"-",LOOKUP(B13,INDEX(Basis!$B$17:$D$19,,C13),Basis!$A$17:$A$19)))</f>
        <v>-</v>
      </c>
      <c r="R13" s="15">
        <f t="shared" si="1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2"/>
    </row>
    <row r="14" spans="1:30" ht="15">
      <c r="A14" s="19">
        <v>8</v>
      </c>
      <c r="B14" s="20">
        <f t="shared" si="0"/>
        <v>0</v>
      </c>
      <c r="C14" s="37"/>
      <c r="D14" s="24"/>
      <c r="E14" s="46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2" t="str">
        <f>IF(AND(COUNT(F14:O14)&gt;0,C14=""),"AK ?",IF(ISERROR(LOOKUP(B14,INDEX(Basis!$B$17:$D$19,,C14),Basis!$A$17:$A$19)),"-",LOOKUP(B14,INDEX(Basis!$B$17:$D$19,,C14),Basis!$A$17:$A$19)))</f>
        <v>-</v>
      </c>
      <c r="R14" s="15">
        <f t="shared" si="1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15">
        <f t="shared" si="2"/>
        <v>0</v>
      </c>
      <c r="AD14" s="2"/>
    </row>
    <row r="15" spans="1:29" ht="15">
      <c r="A15" s="19">
        <v>9</v>
      </c>
      <c r="B15" s="23">
        <f t="shared" si="0"/>
        <v>0</v>
      </c>
      <c r="C15" s="37"/>
      <c r="D15" s="24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2" t="str">
        <f>IF(AND(COUNT(F15:O15)&gt;0,C15=""),"AK ?",IF(ISERROR(LOOKUP(B15,INDEX(Basis!$B$17:$D$19,,C15),Basis!$A$17:$A$19)),"-",LOOKUP(B15,INDEX(Basis!$B$17:$D$19,,C15),Basis!$A$17:$A$19)))</f>
        <v>-</v>
      </c>
      <c r="R15" s="15">
        <f t="shared" si="1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</row>
    <row r="16" spans="1:29" ht="15">
      <c r="A16" s="19">
        <v>10</v>
      </c>
      <c r="B16" s="20">
        <f t="shared" si="0"/>
        <v>0</v>
      </c>
      <c r="C16" s="37"/>
      <c r="D16" s="24"/>
      <c r="E16" s="46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2" t="str">
        <f>IF(AND(COUNT(F16:O16)&gt;0,C16=""),"AK ?",IF(ISERROR(LOOKUP(B16,INDEX(Basis!$B$17:$D$19,,C16),Basis!$A$17:$A$19)),"-",LOOKUP(B16,INDEX(Basis!$B$17:$D$19,,C16),Basis!$A$17:$A$19)))</f>
        <v>-</v>
      </c>
      <c r="R16" s="15">
        <f t="shared" si="1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C16" s="15">
        <f t="shared" si="2"/>
        <v>0</v>
      </c>
    </row>
    <row r="17" spans="1:29" ht="15">
      <c r="A17" s="19">
        <v>11</v>
      </c>
      <c r="B17" s="20">
        <f t="shared" si="0"/>
        <v>0</v>
      </c>
      <c r="C17" s="37"/>
      <c r="D17" s="24"/>
      <c r="E17" s="46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2" t="str">
        <f>IF(AND(COUNT(F17:O17)&gt;0,C17=""),"AK ?",IF(ISERROR(LOOKUP(B17,INDEX(Basis!$B$17:$D$19,,C17),Basis!$A$17:$A$19)),"-",LOOKUP(B17,INDEX(Basis!$B$17:$D$19,,C17),Basis!$A$17:$A$19)))</f>
        <v>-</v>
      </c>
      <c r="Q17" s="8"/>
      <c r="R17" s="15">
        <f t="shared" si="1"/>
        <v>0</v>
      </c>
      <c r="S17" s="15">
        <f aca="true" t="shared" si="3" ref="S17:AC26">COUNTIF($F17:$O17,S$6)*S$5</f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  <c r="AC17" s="15">
        <f t="shared" si="3"/>
        <v>0</v>
      </c>
    </row>
    <row r="18" spans="1:29" ht="15">
      <c r="A18" s="19">
        <v>12</v>
      </c>
      <c r="B18" s="20">
        <f t="shared" si="0"/>
        <v>0</v>
      </c>
      <c r="C18" s="37"/>
      <c r="D18" s="24"/>
      <c r="E18" s="46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2" t="str">
        <f>IF(AND(COUNT(F18:O18)&gt;0,C18=""),"AK ?",IF(ISERROR(LOOKUP(B18,INDEX(Basis!$B$17:$D$19,,C18),Basis!$A$17:$A$19)),"-",LOOKUP(B18,INDEX(Basis!$B$17:$D$19,,C18),Basis!$A$17:$A$19)))</f>
        <v>-</v>
      </c>
      <c r="R18" s="15">
        <f t="shared" si="1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  <c r="AC18" s="15">
        <f t="shared" si="3"/>
        <v>0</v>
      </c>
    </row>
    <row r="19" spans="1:29" ht="15">
      <c r="A19" s="19">
        <v>13</v>
      </c>
      <c r="B19" s="20">
        <f t="shared" si="0"/>
        <v>0</v>
      </c>
      <c r="C19" s="37"/>
      <c r="D19" s="24"/>
      <c r="E19" s="4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 t="str">
        <f>IF(AND(COUNT(F19:O19)&gt;0,C19=""),"AK ?",IF(ISERROR(LOOKUP(B19,INDEX(Basis!$B$17:$D$19,,C19),Basis!$A$17:$A$19)),"-",LOOKUP(B19,INDEX(Basis!$B$17:$D$19,,C19),Basis!$A$17:$A$19)))</f>
        <v>-</v>
      </c>
      <c r="R19" s="15">
        <f t="shared" si="1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  <c r="AC19" s="15">
        <f t="shared" si="3"/>
        <v>0</v>
      </c>
    </row>
    <row r="20" spans="1:29" ht="15">
      <c r="A20" s="19">
        <v>14</v>
      </c>
      <c r="B20" s="20">
        <f t="shared" si="0"/>
        <v>0</v>
      </c>
      <c r="C20" s="37"/>
      <c r="D20" s="30"/>
      <c r="E20" s="4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 t="str">
        <f>IF(AND(COUNT(F20:O20)&gt;0,C20=""),"AK ?",IF(ISERROR(LOOKUP(B20,INDEX(Basis!$B$17:$D$19,,C20),Basis!$A$17:$A$19)),"-",LOOKUP(B20,INDEX(Basis!$B$17:$D$19,,C20),Basis!$A$17:$A$19)))</f>
        <v>-</v>
      </c>
      <c r="R20" s="15">
        <f t="shared" si="1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</row>
    <row r="21" spans="1:29" ht="15">
      <c r="A21" s="19">
        <v>15</v>
      </c>
      <c r="B21" s="20">
        <f t="shared" si="0"/>
        <v>0</v>
      </c>
      <c r="C21" s="37"/>
      <c r="D21" s="24"/>
      <c r="E21" s="4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 t="str">
        <f>IF(AND(COUNT(F21:O21)&gt;0,C21=""),"AK ?",IF(ISERROR(LOOKUP(B21,INDEX(Basis!$B$17:$D$19,,C21),Basis!$A$17:$A$19)),"-",LOOKUP(B21,INDEX(Basis!$B$17:$D$19,,C21),Basis!$A$17:$A$19)))</f>
        <v>-</v>
      </c>
      <c r="R21" s="15">
        <f t="shared" si="1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</row>
    <row r="22" spans="1:29" ht="15">
      <c r="A22" s="19">
        <v>16</v>
      </c>
      <c r="B22" s="20">
        <f t="shared" si="0"/>
        <v>0</v>
      </c>
      <c r="C22" s="37"/>
      <c r="D22" s="24"/>
      <c r="E22" s="26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2" t="str">
        <f>IF(AND(COUNT(F22:O22)&gt;0,C22=""),"AK ?",IF(ISERROR(LOOKUP(B22,INDEX(Basis!$B$17:$D$19,,C22),Basis!$A$17:$A$19)),"-",LOOKUP(B22,INDEX(Basis!$B$17:$D$19,,C22),Basis!$A$17:$A$19)))</f>
        <v>-</v>
      </c>
      <c r="R22" s="15">
        <f t="shared" si="1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  <c r="AC22" s="15">
        <f t="shared" si="3"/>
        <v>0</v>
      </c>
    </row>
    <row r="23" spans="1:29" ht="15">
      <c r="A23" s="19">
        <v>17</v>
      </c>
      <c r="B23" s="20">
        <f t="shared" si="0"/>
        <v>0</v>
      </c>
      <c r="C23" s="37"/>
      <c r="D23" s="24"/>
      <c r="E23" s="26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2" t="str">
        <f>IF(AND(COUNT(F23:O23)&gt;0,C23=""),"AK ?",IF(ISERROR(LOOKUP(B23,INDEX(Basis!$B$17:$D$19,,C23),Basis!$A$17:$A$19)),"-",LOOKUP(B23,INDEX(Basis!$B$17:$D$19,,C23),Basis!$A$17:$A$19)))</f>
        <v>-</v>
      </c>
      <c r="R23" s="15">
        <f t="shared" si="1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  <c r="AC23" s="15">
        <f t="shared" si="3"/>
        <v>0</v>
      </c>
    </row>
    <row r="24" spans="1:29" ht="15">
      <c r="A24" s="19">
        <v>18</v>
      </c>
      <c r="B24" s="20">
        <f t="shared" si="0"/>
        <v>0</v>
      </c>
      <c r="C24" s="37"/>
      <c r="D24" s="24"/>
      <c r="E24" s="26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2" t="str">
        <f>IF(AND(COUNT(F24:O24)&gt;0,C24=""),"AK ?",IF(ISERROR(LOOKUP(B24,INDEX(Basis!$B$17:$D$19,,C24),Basis!$A$17:$A$19)),"-",LOOKUP(B24,INDEX(Basis!$B$17:$D$19,,C24),Basis!$A$17:$A$19)))</f>
        <v>-</v>
      </c>
      <c r="R24" s="15">
        <f t="shared" si="1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  <c r="AC24" s="15">
        <f t="shared" si="3"/>
        <v>0</v>
      </c>
    </row>
    <row r="25" spans="1:29" ht="15">
      <c r="A25" s="19">
        <v>19</v>
      </c>
      <c r="B25" s="20">
        <f t="shared" si="0"/>
        <v>0</v>
      </c>
      <c r="C25" s="37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2" t="str">
        <f>IF(AND(COUNT(F25:O25)&gt;0,C25=""),"AK ?",IF(ISERROR(LOOKUP(B25,INDEX(Basis!$B$17:$D$19,,C25),Basis!$A$17:$A$19)),"-",LOOKUP(B25,INDEX(Basis!$B$17:$D$19,,C25),Basis!$A$17:$A$19)))</f>
        <v>-</v>
      </c>
      <c r="R25" s="15">
        <f t="shared" si="1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  <c r="AC25" s="15">
        <f t="shared" si="3"/>
        <v>0</v>
      </c>
    </row>
    <row r="26" spans="1:29" ht="15">
      <c r="A26" s="19">
        <v>20</v>
      </c>
      <c r="B26" s="20">
        <f t="shared" si="0"/>
        <v>0</v>
      </c>
      <c r="C26" s="37"/>
      <c r="D26" s="24"/>
      <c r="E26" s="26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2" t="str">
        <f>IF(AND(COUNT(F26:O26)&gt;0,C26=""),"AK ?",IF(ISERROR(LOOKUP(B26,INDEX(Basis!$B$17:$D$19,,C26),Basis!$A$17:$A$19)),"-",LOOKUP(B26,INDEX(Basis!$B$17:$D$19,,C26),Basis!$A$17:$A$19)))</f>
        <v>-</v>
      </c>
      <c r="R26" s="15">
        <f t="shared" si="1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  <c r="AC26" s="15">
        <f t="shared" si="3"/>
        <v>0</v>
      </c>
    </row>
    <row r="27" spans="1:29" ht="15">
      <c r="A27" s="19">
        <v>21</v>
      </c>
      <c r="B27" s="20">
        <f t="shared" si="0"/>
        <v>0</v>
      </c>
      <c r="C27" s="37"/>
      <c r="D27" s="24"/>
      <c r="E27" s="26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2" t="str">
        <f>IF(AND(COUNT(F27:O27)&gt;0,C27=""),"AK ?",IF(ISERROR(LOOKUP(B27,INDEX(Basis!$B$17:$D$19,,C27),Basis!$A$17:$A$19)),"-",LOOKUP(B27,INDEX(Basis!$B$17:$D$19,,C27),Basis!$A$17:$A$19)))</f>
        <v>-</v>
      </c>
      <c r="R27" s="15">
        <f t="shared" si="1"/>
        <v>0</v>
      </c>
      <c r="S27" s="15">
        <f aca="true" t="shared" si="4" ref="S27:AC36">COUNTIF($F27:$O27,S$6)*S$5</f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</row>
    <row r="28" spans="1:29" ht="15">
      <c r="A28" s="19">
        <v>22</v>
      </c>
      <c r="B28" s="20">
        <f t="shared" si="0"/>
        <v>0</v>
      </c>
      <c r="C28" s="3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2" t="str">
        <f>IF(AND(COUNT(F28:O28)&gt;0,C28=""),"AK ?",IF(ISERROR(LOOKUP(B28,INDEX(Basis!$B$17:$D$19,,C28),Basis!$A$17:$A$19)),"-",LOOKUP(B28,INDEX(Basis!$B$17:$D$19,,C28),Basis!$A$17:$A$19)))</f>
        <v>-</v>
      </c>
      <c r="R28" s="15">
        <f t="shared" si="1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</row>
    <row r="29" spans="1:29" ht="15">
      <c r="A29" s="19">
        <v>23</v>
      </c>
      <c r="B29" s="20">
        <f t="shared" si="0"/>
        <v>0</v>
      </c>
      <c r="C29" s="37"/>
      <c r="D29" s="24"/>
      <c r="E29" s="26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2" t="str">
        <f>IF(AND(COUNT(F29:O29)&gt;0,C29=""),"AK ?",IF(ISERROR(LOOKUP(B29,INDEX(Basis!$B$17:$D$19,,C29),Basis!$A$17:$A$19)),"-",LOOKUP(B29,INDEX(Basis!$B$17:$D$19,,C29),Basis!$A$17:$A$19)))</f>
        <v>-</v>
      </c>
      <c r="R29" s="15">
        <f t="shared" si="1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  <c r="AC29" s="15">
        <f t="shared" si="4"/>
        <v>0</v>
      </c>
    </row>
    <row r="30" spans="1:29" ht="15">
      <c r="A30" s="19">
        <v>24</v>
      </c>
      <c r="B30" s="20">
        <f t="shared" si="0"/>
        <v>0</v>
      </c>
      <c r="C30" s="37"/>
      <c r="D30" s="24"/>
      <c r="E30" s="26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2" t="str">
        <f>IF(AND(COUNT(F30:O30)&gt;0,C30=""),"AK ?",IF(ISERROR(LOOKUP(B30,INDEX(Basis!$B$17:$D$19,,C30),Basis!$A$17:$A$19)),"-",LOOKUP(B30,INDEX(Basis!$B$17:$D$19,,C30),Basis!$A$17:$A$19)))</f>
        <v>-</v>
      </c>
      <c r="R30" s="15">
        <f t="shared" si="1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</row>
    <row r="31" spans="1:29" ht="15">
      <c r="A31" s="19">
        <v>25</v>
      </c>
      <c r="B31" s="23">
        <f t="shared" si="0"/>
        <v>0</v>
      </c>
      <c r="C31" s="37"/>
      <c r="D31" s="24"/>
      <c r="E31" s="26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2" t="str">
        <f>IF(AND(COUNT(F31:O31)&gt;0,C31=""),"AK ?",IF(ISERROR(LOOKUP(B31,INDEX(Basis!$B$17:$D$19,,C31),Basis!$A$17:$A$19)),"-",LOOKUP(B31,INDEX(Basis!$B$17:$D$19,,C31),Basis!$A$17:$A$19)))</f>
        <v>-</v>
      </c>
      <c r="R31" s="15">
        <f t="shared" si="1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  <c r="AC31" s="15">
        <f t="shared" si="4"/>
        <v>0</v>
      </c>
    </row>
    <row r="32" spans="1:29" ht="15">
      <c r="A32" s="19">
        <v>26</v>
      </c>
      <c r="B32" s="20">
        <f t="shared" si="0"/>
        <v>0</v>
      </c>
      <c r="C32" s="37"/>
      <c r="D32" s="24"/>
      <c r="E32" s="26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2" t="str">
        <f>IF(AND(COUNT(F32:O32)&gt;0,C32=""),"AK ?",IF(ISERROR(LOOKUP(B32,INDEX(Basis!$B$17:$D$19,,C32),Basis!$A$17:$A$19)),"-",LOOKUP(B32,INDEX(Basis!$B$17:$D$19,,C32),Basis!$A$17:$A$19)))</f>
        <v>-</v>
      </c>
      <c r="R32" s="15">
        <f t="shared" si="1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</row>
    <row r="33" spans="1:29" ht="15">
      <c r="A33" s="19">
        <v>27</v>
      </c>
      <c r="B33" s="20">
        <f t="shared" si="0"/>
        <v>0</v>
      </c>
      <c r="C33" s="37"/>
      <c r="D33" s="24"/>
      <c r="E33" s="26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2" t="str">
        <f>IF(AND(COUNT(F33:O33)&gt;0,C33=""),"AK ?",IF(ISERROR(LOOKUP(B33,INDEX(Basis!$B$17:$D$19,,C33),Basis!$A$17:$A$19)),"-",LOOKUP(B33,INDEX(Basis!$B$17:$D$19,,C33),Basis!$A$17:$A$19)))</f>
        <v>-</v>
      </c>
      <c r="R33" s="15">
        <f t="shared" si="1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  <c r="AC33" s="15">
        <f t="shared" si="4"/>
        <v>0</v>
      </c>
    </row>
    <row r="34" spans="1:29" ht="15">
      <c r="A34" s="19">
        <v>28</v>
      </c>
      <c r="B34" s="20">
        <f t="shared" si="0"/>
        <v>0</v>
      </c>
      <c r="C34" s="37"/>
      <c r="D34" s="24"/>
      <c r="E34" s="26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2" t="str">
        <f>IF(AND(COUNT(F34:O34)&gt;0,C34=""),"AK ?",IF(ISERROR(LOOKUP(B34,INDEX(Basis!$B$17:$D$19,,C34),Basis!$A$17:$A$19)),"-",LOOKUP(B34,INDEX(Basis!$B$17:$D$19,,C34),Basis!$A$17:$A$19)))</f>
        <v>-</v>
      </c>
      <c r="R34" s="15">
        <f t="shared" si="1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  <c r="AC34" s="15">
        <f t="shared" si="4"/>
        <v>0</v>
      </c>
    </row>
    <row r="35" spans="1:29" ht="15">
      <c r="A35" s="19">
        <v>29</v>
      </c>
      <c r="B35" s="20">
        <f t="shared" si="0"/>
        <v>0</v>
      </c>
      <c r="C35" s="37"/>
      <c r="D35" s="24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2" t="str">
        <f>IF(AND(COUNT(F35:O35)&gt;0,C35=""),"AK ?",IF(ISERROR(LOOKUP(B35,INDEX(Basis!$B$17:$D$19,,C35),Basis!$A$17:$A$19)),"-",LOOKUP(B35,INDEX(Basis!$B$17:$D$19,,C35),Basis!$A$17:$A$19)))</f>
        <v>-</v>
      </c>
      <c r="R35" s="15">
        <f t="shared" si="1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  <c r="AC35" s="15">
        <f t="shared" si="4"/>
        <v>0</v>
      </c>
    </row>
    <row r="36" spans="1:29" ht="15">
      <c r="A36" s="19">
        <v>30</v>
      </c>
      <c r="B36" s="20">
        <f t="shared" si="0"/>
        <v>0</v>
      </c>
      <c r="C36" s="37"/>
      <c r="D36" s="24"/>
      <c r="E36" s="32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2" t="str">
        <f>IF(AND(COUNT(F36:O36)&gt;0,C36=""),"AK ?",IF(ISERROR(LOOKUP(B36,INDEX(Basis!$B$17:$D$19,,C36),Basis!$A$17:$A$19)),"-",LOOKUP(B36,INDEX(Basis!$B$17:$D$19,,C36),Basis!$A$17:$A$19)))</f>
        <v>-</v>
      </c>
      <c r="R36" s="15">
        <f t="shared" si="1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  <c r="AC36" s="15">
        <f t="shared" si="4"/>
        <v>0</v>
      </c>
    </row>
    <row r="37" spans="1:29" ht="15">
      <c r="A37" s="19">
        <v>31</v>
      </c>
      <c r="B37" s="20">
        <f t="shared" si="0"/>
        <v>0</v>
      </c>
      <c r="C37" s="37"/>
      <c r="D37" s="24"/>
      <c r="E37" s="26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2" t="str">
        <f>IF(AND(COUNT(F37:O37)&gt;0,C37=""),"AK ?",IF(ISERROR(LOOKUP(B37,INDEX(Basis!$B$17:$D$19,,C37),Basis!$A$17:$A$19)),"-",LOOKUP(B37,INDEX(Basis!$B$17:$D$19,,C37),Basis!$A$17:$A$19)))</f>
        <v>-</v>
      </c>
      <c r="R37" s="15">
        <f t="shared" si="1"/>
        <v>0</v>
      </c>
      <c r="S37" s="15">
        <f aca="true" t="shared" si="5" ref="S37:AC46">COUNTIF($F37:$O37,S$6)*S$5</f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  <c r="AC37" s="15">
        <f t="shared" si="5"/>
        <v>0</v>
      </c>
    </row>
    <row r="38" spans="1:29" ht="15">
      <c r="A38" s="19">
        <v>32</v>
      </c>
      <c r="B38" s="20">
        <f t="shared" si="0"/>
        <v>0</v>
      </c>
      <c r="C38" s="37"/>
      <c r="D38" s="24"/>
      <c r="E38" s="26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2" t="str">
        <f>IF(AND(COUNT(F38:O38)&gt;0,C38=""),"AK ?",IF(ISERROR(LOOKUP(B38,INDEX(Basis!$B$17:$D$19,,C38),Basis!$A$17:$A$19)),"-",LOOKUP(B38,INDEX(Basis!$B$17:$D$19,,C38),Basis!$A$17:$A$19)))</f>
        <v>-</v>
      </c>
      <c r="R38" s="15">
        <f t="shared" si="1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  <c r="AC38" s="15">
        <f t="shared" si="5"/>
        <v>0</v>
      </c>
    </row>
    <row r="39" spans="1:29" ht="15">
      <c r="A39" s="19">
        <v>33</v>
      </c>
      <c r="B39" s="20">
        <f aca="true" t="shared" si="6" ref="B39:B56">SUM(F39:O39)</f>
        <v>0</v>
      </c>
      <c r="C39" s="37"/>
      <c r="D39" s="24"/>
      <c r="E39" s="26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2" t="str">
        <f>IF(AND(COUNT(F39:O39)&gt;0,C39=""),"AK ?",IF(ISERROR(LOOKUP(B39,INDEX(Basis!$B$17:$D$19,,C39),Basis!$A$17:$A$19)),"-",LOOKUP(B39,INDEX(Basis!$B$17:$D$19,,C39),Basis!$A$17:$A$19)))</f>
        <v>-</v>
      </c>
      <c r="R39" s="15">
        <f aca="true" t="shared" si="7" ref="R39:R70">SUM(S39:AC39)</f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  <c r="AC39" s="15">
        <f t="shared" si="5"/>
        <v>0</v>
      </c>
    </row>
    <row r="40" spans="1:29" ht="15">
      <c r="A40" s="19">
        <v>34</v>
      </c>
      <c r="B40" s="20">
        <f t="shared" si="6"/>
        <v>0</v>
      </c>
      <c r="C40" s="37"/>
      <c r="D40" s="24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2" t="str">
        <f>IF(AND(COUNT(F40:O40)&gt;0,C40=""),"AK ?",IF(ISERROR(LOOKUP(B40,INDEX(Basis!$B$17:$D$19,,C40),Basis!$A$17:$A$19)),"-",LOOKUP(B40,INDEX(Basis!$B$17:$D$19,,C40),Basis!$A$17:$A$19)))</f>
        <v>-</v>
      </c>
      <c r="R40" s="15">
        <f t="shared" si="7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  <c r="AC40" s="15">
        <f t="shared" si="5"/>
        <v>0</v>
      </c>
    </row>
    <row r="41" spans="1:29" ht="15">
      <c r="A41" s="19">
        <v>35</v>
      </c>
      <c r="B41" s="20">
        <f t="shared" si="6"/>
        <v>0</v>
      </c>
      <c r="C41" s="37"/>
      <c r="D41" s="24"/>
      <c r="E41" s="26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2" t="str">
        <f>IF(AND(COUNT(F41:O41)&gt;0,C41=""),"AK ?",IF(ISERROR(LOOKUP(B41,INDEX(Basis!$B$17:$D$19,,C41),Basis!$A$17:$A$19)),"-",LOOKUP(B41,INDEX(Basis!$B$17:$D$19,,C41),Basis!$A$17:$A$19)))</f>
        <v>-</v>
      </c>
      <c r="R41" s="15">
        <f t="shared" si="7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  <c r="AC41" s="15">
        <f t="shared" si="5"/>
        <v>0</v>
      </c>
    </row>
    <row r="42" spans="1:29" ht="15">
      <c r="A42" s="19">
        <v>36</v>
      </c>
      <c r="B42" s="20">
        <f t="shared" si="6"/>
        <v>0</v>
      </c>
      <c r="C42" s="37"/>
      <c r="D42" s="24"/>
      <c r="E42" s="26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2" t="str">
        <f>IF(AND(COUNT(F42:O42)&gt;0,C42=""),"AK ?",IF(ISERROR(LOOKUP(B42,INDEX(Basis!$B$17:$D$19,,C42),Basis!$A$17:$A$19)),"-",LOOKUP(B42,INDEX(Basis!$B$17:$D$19,,C42),Basis!$A$17:$A$19)))</f>
        <v>-</v>
      </c>
      <c r="R42" s="15">
        <f t="shared" si="7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  <c r="AC42" s="15">
        <f t="shared" si="5"/>
        <v>0</v>
      </c>
    </row>
    <row r="43" spans="1:29" ht="15">
      <c r="A43" s="19">
        <v>37</v>
      </c>
      <c r="B43" s="20">
        <f t="shared" si="6"/>
        <v>0</v>
      </c>
      <c r="C43" s="37"/>
      <c r="D43" s="24"/>
      <c r="E43" s="26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2" t="str">
        <f>IF(AND(COUNT(F43:O43)&gt;0,C43=""),"AK ?",IF(ISERROR(LOOKUP(B43,INDEX(Basis!$B$17:$D$19,,C43),Basis!$A$17:$A$19)),"-",LOOKUP(B43,INDEX(Basis!$B$17:$D$19,,C43),Basis!$A$17:$A$19)))</f>
        <v>-</v>
      </c>
      <c r="R43" s="15">
        <f t="shared" si="7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  <c r="AC43" s="15">
        <f t="shared" si="5"/>
        <v>0</v>
      </c>
    </row>
    <row r="44" spans="1:29" ht="15">
      <c r="A44" s="19">
        <v>38</v>
      </c>
      <c r="B44" s="20">
        <f t="shared" si="6"/>
        <v>0</v>
      </c>
      <c r="C44" s="37"/>
      <c r="D44" s="24"/>
      <c r="E44" s="26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2" t="str">
        <f>IF(AND(COUNT(F44:O44)&gt;0,C44=""),"AK ?",IF(ISERROR(LOOKUP(B44,INDEX(Basis!$B$17:$D$19,,C44),Basis!$A$17:$A$19)),"-",LOOKUP(B44,INDEX(Basis!$B$17:$D$19,,C44),Basis!$A$17:$A$19)))</f>
        <v>-</v>
      </c>
      <c r="R44" s="15">
        <f t="shared" si="7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  <c r="AC44" s="15">
        <f t="shared" si="5"/>
        <v>0</v>
      </c>
    </row>
    <row r="45" spans="1:29" ht="15">
      <c r="A45" s="19">
        <v>39</v>
      </c>
      <c r="B45" s="20">
        <f t="shared" si="6"/>
        <v>0</v>
      </c>
      <c r="C45" s="37"/>
      <c r="D45" s="24"/>
      <c r="E45" s="26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2" t="str">
        <f>IF(AND(COUNT(F45:O45)&gt;0,C45=""),"AK ?",IF(ISERROR(LOOKUP(B45,INDEX(Basis!$B$17:$D$19,,C45),Basis!$A$17:$A$19)),"-",LOOKUP(B45,INDEX(Basis!$B$17:$D$19,,C45),Basis!$A$17:$A$19)))</f>
        <v>-</v>
      </c>
      <c r="R45" s="15">
        <f t="shared" si="7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  <c r="AC45" s="15">
        <f t="shared" si="5"/>
        <v>0</v>
      </c>
    </row>
    <row r="46" spans="1:29" ht="15">
      <c r="A46" s="19">
        <v>40</v>
      </c>
      <c r="B46" s="20">
        <f t="shared" si="6"/>
        <v>0</v>
      </c>
      <c r="C46" s="37"/>
      <c r="D46" s="24"/>
      <c r="E46" s="26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2" t="str">
        <f>IF(AND(COUNT(F46:O46)&gt;0,C46=""),"AK ?",IF(ISERROR(LOOKUP(B46,INDEX(Basis!$B$17:$D$19,,C46),Basis!$A$17:$A$19)),"-",LOOKUP(B46,INDEX(Basis!$B$17:$D$19,,C46),Basis!$A$17:$A$19)))</f>
        <v>-</v>
      </c>
      <c r="R46" s="15">
        <f t="shared" si="7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  <c r="AC46" s="15">
        <f t="shared" si="5"/>
        <v>0</v>
      </c>
    </row>
    <row r="47" spans="1:29" ht="15">
      <c r="A47" s="19">
        <v>41</v>
      </c>
      <c r="B47" s="20">
        <f t="shared" si="6"/>
        <v>0</v>
      </c>
      <c r="C47" s="37"/>
      <c r="D47" s="24"/>
      <c r="E47" s="26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22" t="str">
        <f>IF(AND(COUNT(F47:O47)&gt;0,C47=""),"AK ?",IF(ISERROR(LOOKUP(B47,INDEX(Basis!$B$17:$D$19,,C47),Basis!$A$17:$A$19)),"-",LOOKUP(B47,INDEX(Basis!$B$17:$D$19,,C47),Basis!$A$17:$A$19)))</f>
        <v>-</v>
      </c>
      <c r="R47" s="15">
        <f t="shared" si="7"/>
        <v>0</v>
      </c>
      <c r="S47" s="15">
        <f aca="true" t="shared" si="8" ref="S47:AC56">COUNTIF($F47:$O47,S$6)*S$5</f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  <c r="AC47" s="15">
        <f t="shared" si="8"/>
        <v>0</v>
      </c>
    </row>
    <row r="48" spans="1:29" ht="15">
      <c r="A48" s="19">
        <v>42</v>
      </c>
      <c r="B48" s="20">
        <f t="shared" si="6"/>
        <v>0</v>
      </c>
      <c r="C48" s="37"/>
      <c r="D48" s="24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2" t="str">
        <f>IF(AND(COUNT(F48:O48)&gt;0,C48=""),"AK ?",IF(ISERROR(LOOKUP(B48,INDEX(Basis!$B$17:$D$19,,C48),Basis!$A$17:$A$19)),"-",LOOKUP(B48,INDEX(Basis!$B$17:$D$19,,C48),Basis!$A$17:$A$19)))</f>
        <v>-</v>
      </c>
      <c r="R48" s="15">
        <f t="shared" si="7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  <c r="AC48" s="15">
        <f t="shared" si="8"/>
        <v>0</v>
      </c>
    </row>
    <row r="49" spans="1:29" ht="15">
      <c r="A49" s="19">
        <v>43</v>
      </c>
      <c r="B49" s="20">
        <f t="shared" si="6"/>
        <v>0</v>
      </c>
      <c r="C49" s="37"/>
      <c r="D49" s="24"/>
      <c r="E49" s="26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2" t="str">
        <f>IF(AND(COUNT(F49:O49)&gt;0,C49=""),"AK ?",IF(ISERROR(LOOKUP(B49,INDEX(Basis!$B$17:$D$19,,C49),Basis!$A$17:$A$19)),"-",LOOKUP(B49,INDEX(Basis!$B$17:$D$19,,C49),Basis!$A$17:$A$19)))</f>
        <v>-</v>
      </c>
      <c r="R49" s="15">
        <f t="shared" si="7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  <c r="AC49" s="15">
        <f t="shared" si="8"/>
        <v>0</v>
      </c>
    </row>
    <row r="50" spans="1:29" ht="15">
      <c r="A50" s="19">
        <v>44</v>
      </c>
      <c r="B50" s="20">
        <f t="shared" si="6"/>
        <v>0</v>
      </c>
      <c r="C50" s="37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2" t="str">
        <f>IF(AND(COUNT(F50:O50)&gt;0,C50=""),"AK ?",IF(ISERROR(LOOKUP(B50,INDEX(Basis!$B$17:$D$19,,C50),Basis!$A$17:$A$19)),"-",LOOKUP(B50,INDEX(Basis!$B$17:$D$19,,C50),Basis!$A$17:$A$19)))</f>
        <v>-</v>
      </c>
      <c r="R50" s="15">
        <f t="shared" si="7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  <c r="AC50" s="15">
        <f t="shared" si="8"/>
        <v>0</v>
      </c>
    </row>
    <row r="51" spans="1:29" ht="15">
      <c r="A51" s="19">
        <v>45</v>
      </c>
      <c r="B51" s="20">
        <f t="shared" si="6"/>
        <v>0</v>
      </c>
      <c r="C51" s="37"/>
      <c r="D51" s="24"/>
      <c r="E51" s="26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22" t="str">
        <f>IF(AND(COUNT(F51:O51)&gt;0,C51=""),"AK ?",IF(ISERROR(LOOKUP(B51,INDEX(Basis!$B$17:$D$19,,C51),Basis!$A$17:$A$19)),"-",LOOKUP(B51,INDEX(Basis!$B$17:$D$19,,C51),Basis!$A$17:$A$19)))</f>
        <v>-</v>
      </c>
      <c r="R51" s="15">
        <f t="shared" si="7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  <c r="AC51" s="15">
        <f t="shared" si="8"/>
        <v>0</v>
      </c>
    </row>
    <row r="52" spans="1:29" ht="15">
      <c r="A52" s="19">
        <v>46</v>
      </c>
      <c r="B52" s="20">
        <f t="shared" si="6"/>
        <v>0</v>
      </c>
      <c r="C52" s="37"/>
      <c r="D52" s="24"/>
      <c r="E52" s="26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22" t="str">
        <f>IF(AND(COUNT(F52:O52)&gt;0,C52=""),"AK ?",IF(ISERROR(LOOKUP(B52,INDEX(Basis!$B$17:$D$19,,C52),Basis!$A$17:$A$19)),"-",LOOKUP(B52,INDEX(Basis!$B$17:$D$19,,C52),Basis!$A$17:$A$19)))</f>
        <v>-</v>
      </c>
      <c r="R52" s="15">
        <f t="shared" si="7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  <c r="AC52" s="15">
        <f t="shared" si="8"/>
        <v>0</v>
      </c>
    </row>
    <row r="53" spans="1:29" ht="15">
      <c r="A53" s="19">
        <v>47</v>
      </c>
      <c r="B53" s="20">
        <f t="shared" si="6"/>
        <v>0</v>
      </c>
      <c r="C53" s="37"/>
      <c r="D53" s="24"/>
      <c r="E53" s="26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2" t="str">
        <f>IF(AND(COUNT(F53:O53)&gt;0,C53=""),"AK ?",IF(ISERROR(LOOKUP(B53,INDEX(Basis!$B$17:$D$19,,C53),Basis!$A$17:$A$19)),"-",LOOKUP(B53,INDEX(Basis!$B$17:$D$19,,C53),Basis!$A$17:$A$19)))</f>
        <v>-</v>
      </c>
      <c r="R53" s="15">
        <f t="shared" si="7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  <c r="AC53" s="15">
        <f t="shared" si="8"/>
        <v>0</v>
      </c>
    </row>
    <row r="54" spans="1:29" ht="15">
      <c r="A54" s="19">
        <v>48</v>
      </c>
      <c r="B54" s="20">
        <f t="shared" si="6"/>
        <v>0</v>
      </c>
      <c r="C54" s="37"/>
      <c r="D54" s="24"/>
      <c r="E54" s="26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22" t="str">
        <f>IF(AND(COUNT(F54:O54)&gt;0,C54=""),"AK ?",IF(ISERROR(LOOKUP(B54,INDEX(Basis!$B$17:$D$19,,C54),Basis!$A$17:$A$19)),"-",LOOKUP(B54,INDEX(Basis!$B$17:$D$19,,C54),Basis!$A$17:$A$19)))</f>
        <v>-</v>
      </c>
      <c r="R54" s="15">
        <f t="shared" si="7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  <c r="AC54" s="15">
        <f t="shared" si="8"/>
        <v>0</v>
      </c>
    </row>
    <row r="55" spans="1:29" ht="15">
      <c r="A55" s="19">
        <v>49</v>
      </c>
      <c r="B55" s="20">
        <f t="shared" si="6"/>
        <v>0</v>
      </c>
      <c r="C55" s="37"/>
      <c r="D55" s="24"/>
      <c r="E55" s="26"/>
      <c r="F55" s="24"/>
      <c r="G55" s="24"/>
      <c r="H55" s="24"/>
      <c r="I55" s="24"/>
      <c r="J55" s="24"/>
      <c r="K55" s="24"/>
      <c r="L55" s="24"/>
      <c r="M55" s="24"/>
      <c r="N55" s="33"/>
      <c r="O55" s="25"/>
      <c r="P55" s="22" t="str">
        <f>IF(AND(COUNT(F55:O55)&gt;0,C55=""),"AK ?",IF(ISERROR(LOOKUP(B55,INDEX(Basis!$B$17:$D$19,,C55),Basis!$A$17:$A$19)),"-",LOOKUP(B55,INDEX(Basis!$B$17:$D$19,,C55),Basis!$A$17:$A$19)))</f>
        <v>-</v>
      </c>
      <c r="R55" s="15">
        <f t="shared" si="7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  <c r="AC55" s="15">
        <f t="shared" si="8"/>
        <v>0</v>
      </c>
    </row>
    <row r="56" spans="1:29" ht="15.75" thickBot="1">
      <c r="A56" s="19">
        <v>50</v>
      </c>
      <c r="B56" s="20">
        <f t="shared" si="6"/>
        <v>0</v>
      </c>
      <c r="C56" s="37"/>
      <c r="D56" s="24"/>
      <c r="E56" s="26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7" t="str">
        <f>IF(AND(COUNT(F56:O56)&gt;0,C56=""),"AK ?",IF(ISERROR(LOOKUP(B56,INDEX(Basis!$B$17:$D$19,,C56),Basis!$A$17:$A$19)),"-",LOOKUP(B56,INDEX(Basis!$B$17:$D$19,,C56),Basis!$A$17:$A$19)))</f>
        <v>-</v>
      </c>
      <c r="R56" s="15">
        <f t="shared" si="7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  <c r="AC56" s="15">
        <f t="shared" si="8"/>
        <v>0</v>
      </c>
    </row>
    <row r="57" spans="19:26" ht="12">
      <c r="S57" s="2"/>
      <c r="T57" s="2"/>
      <c r="U57" s="2"/>
      <c r="V57" s="2"/>
      <c r="W57" s="2"/>
      <c r="X57" s="2"/>
      <c r="Y57" s="2"/>
      <c r="Z57" s="2"/>
    </row>
    <row r="155" spans="4:5" ht="15">
      <c r="D155" s="28"/>
      <c r="E155" s="28"/>
    </row>
    <row r="156" spans="4:5" ht="15">
      <c r="D156" s="28"/>
      <c r="E156" s="28"/>
    </row>
    <row r="157" spans="4:5" ht="15">
      <c r="D157" s="28"/>
      <c r="E157" s="28"/>
    </row>
    <row r="158" spans="4:5" ht="15">
      <c r="D158" s="28"/>
      <c r="E158" s="28"/>
    </row>
    <row r="159" spans="4:5" ht="15">
      <c r="D159" s="28"/>
      <c r="E159" s="28"/>
    </row>
    <row r="160" spans="4:5" ht="15">
      <c r="D160" s="28"/>
      <c r="E160" s="28"/>
    </row>
    <row r="161" spans="4:5" ht="15">
      <c r="D161" s="28"/>
      <c r="E161" s="28"/>
    </row>
    <row r="162" spans="4:5" ht="15">
      <c r="D162" s="28"/>
      <c r="E162" s="28"/>
    </row>
    <row r="163" spans="4:5" ht="15">
      <c r="D163" s="28"/>
      <c r="E163" s="28"/>
    </row>
    <row r="164" spans="4:5" ht="15">
      <c r="D164" s="28"/>
      <c r="E164" s="28"/>
    </row>
    <row r="165" spans="4:5" ht="15">
      <c r="D165" s="28"/>
      <c r="E165" s="28"/>
    </row>
    <row r="166" spans="4:5" ht="15">
      <c r="D166" s="28"/>
      <c r="E166" s="28"/>
    </row>
    <row r="167" spans="4:5" ht="15">
      <c r="D167" s="28"/>
      <c r="E167" s="28"/>
    </row>
    <row r="168" spans="4:5" ht="15">
      <c r="D168" s="28"/>
      <c r="E168" s="28"/>
    </row>
    <row r="169" spans="4:5" ht="15">
      <c r="D169" s="28"/>
      <c r="E169" s="28"/>
    </row>
    <row r="170" spans="4:5" ht="15">
      <c r="D170" s="28"/>
      <c r="E170" s="28"/>
    </row>
    <row r="171" spans="4:5" ht="15">
      <c r="D171" s="28"/>
      <c r="E171" s="28"/>
    </row>
    <row r="172" spans="4:5" ht="15">
      <c r="D172" s="28"/>
      <c r="E172" s="28"/>
    </row>
    <row r="173" spans="4:5" ht="15">
      <c r="D173" s="28"/>
      <c r="E173" s="28"/>
    </row>
    <row r="174" spans="4:5" ht="15">
      <c r="D174" s="28"/>
      <c r="E174" s="28"/>
    </row>
    <row r="175" spans="4:5" ht="15">
      <c r="D175" s="28"/>
      <c r="E175" s="28"/>
    </row>
    <row r="176" spans="4:5" ht="15">
      <c r="D176" s="28"/>
      <c r="E176" s="28"/>
    </row>
    <row r="177" spans="4:5" ht="15">
      <c r="D177" s="28"/>
      <c r="E177" s="28"/>
    </row>
    <row r="178" spans="4:5" ht="15">
      <c r="D178" s="28"/>
      <c r="E178" s="28"/>
    </row>
    <row r="179" spans="4:5" ht="15">
      <c r="D179" s="28"/>
      <c r="E179" s="28"/>
    </row>
    <row r="180" spans="4:5" ht="15">
      <c r="D180" s="28"/>
      <c r="E180" s="28"/>
    </row>
    <row r="181" spans="4:5" ht="15">
      <c r="D181" s="28"/>
      <c r="E181" s="28"/>
    </row>
    <row r="182" spans="4:5" ht="15">
      <c r="D182" s="28"/>
      <c r="E182" s="28"/>
    </row>
    <row r="183" spans="4:5" ht="15">
      <c r="D183" s="28"/>
      <c r="E183" s="28"/>
    </row>
    <row r="184" spans="4:5" ht="15">
      <c r="D184" s="28"/>
      <c r="E184" s="28"/>
    </row>
    <row r="185" spans="4:5" ht="15">
      <c r="D185" s="28"/>
      <c r="E185" s="28"/>
    </row>
    <row r="186" spans="4:5" ht="15">
      <c r="D186" s="28"/>
      <c r="E186" s="28"/>
    </row>
    <row r="187" spans="4:5" ht="15">
      <c r="D187" s="28"/>
      <c r="E187" s="28"/>
    </row>
    <row r="188" spans="4:5" ht="15">
      <c r="D188" s="28"/>
      <c r="E188" s="28"/>
    </row>
    <row r="189" spans="4:5" ht="15">
      <c r="D189" s="28"/>
      <c r="E189" s="28"/>
    </row>
    <row r="190" spans="4:5" ht="15">
      <c r="D190" s="28"/>
      <c r="E190" s="28"/>
    </row>
    <row r="191" spans="4:5" ht="15">
      <c r="D191" s="28"/>
      <c r="E191" s="28"/>
    </row>
    <row r="192" spans="4:5" ht="15">
      <c r="D192" s="28"/>
      <c r="E192" s="28"/>
    </row>
    <row r="193" spans="4:5" ht="15">
      <c r="D193" s="28"/>
      <c r="E193" s="28"/>
    </row>
    <row r="194" spans="4:5" ht="15">
      <c r="D194" s="28"/>
      <c r="E194" s="28"/>
    </row>
    <row r="195" spans="4:5" ht="15">
      <c r="D195" s="28"/>
      <c r="E195" s="28"/>
    </row>
    <row r="196" spans="4:5" ht="15">
      <c r="D196" s="28"/>
      <c r="E196" s="28"/>
    </row>
    <row r="197" spans="4:5" ht="15">
      <c r="D197" s="28"/>
      <c r="E197" s="28"/>
    </row>
    <row r="198" spans="4:5" ht="15">
      <c r="D198" s="28"/>
      <c r="E198" s="28"/>
    </row>
    <row r="199" spans="4:5" ht="15">
      <c r="D199" s="28"/>
      <c r="E199" s="28"/>
    </row>
    <row r="200" spans="4:5" ht="15">
      <c r="D200" s="28"/>
      <c r="E200" s="28"/>
    </row>
    <row r="201" spans="4:5" ht="15">
      <c r="D201" s="28"/>
      <c r="E201" s="28"/>
    </row>
    <row r="202" spans="4:5" ht="15">
      <c r="D202" s="28"/>
      <c r="E202" s="28"/>
    </row>
    <row r="203" spans="4:5" ht="15">
      <c r="D203" s="28"/>
      <c r="E203" s="28"/>
    </row>
    <row r="204" spans="4:5" ht="15">
      <c r="D204" s="28"/>
      <c r="E204" s="28"/>
    </row>
    <row r="205" spans="4:5" ht="15">
      <c r="D205" s="28"/>
      <c r="E205" s="28"/>
    </row>
    <row r="206" spans="4:5" ht="15">
      <c r="D206" s="28"/>
      <c r="E206" s="28"/>
    </row>
    <row r="207" spans="4:5" ht="15">
      <c r="D207" s="28"/>
      <c r="E207" s="28"/>
    </row>
    <row r="208" spans="4:5" ht="15">
      <c r="D208" s="28"/>
      <c r="E208" s="28"/>
    </row>
    <row r="209" spans="4:5" ht="15">
      <c r="D209" s="28"/>
      <c r="E209" s="28"/>
    </row>
    <row r="210" spans="4:5" ht="15">
      <c r="D210" s="28"/>
      <c r="E210" s="28"/>
    </row>
    <row r="211" spans="4:5" ht="15">
      <c r="D211" s="28"/>
      <c r="E211" s="28"/>
    </row>
    <row r="212" spans="4:5" ht="15">
      <c r="D212" s="28"/>
      <c r="E212" s="28"/>
    </row>
    <row r="213" spans="4:5" ht="15">
      <c r="D213" s="28"/>
      <c r="E213" s="28"/>
    </row>
    <row r="214" spans="4:5" ht="15">
      <c r="D214" s="28"/>
      <c r="E214" s="28"/>
    </row>
    <row r="215" spans="4:5" ht="15">
      <c r="D215" s="28"/>
      <c r="E215" s="28"/>
    </row>
    <row r="216" spans="4:5" ht="15">
      <c r="D216" s="28"/>
      <c r="E216" s="28"/>
    </row>
    <row r="217" spans="4:5" ht="15">
      <c r="D217" s="28"/>
      <c r="E217" s="28"/>
    </row>
    <row r="218" spans="4:5" ht="15">
      <c r="D218" s="28"/>
      <c r="E218" s="28"/>
    </row>
    <row r="219" spans="4:5" ht="15">
      <c r="D219" s="28"/>
      <c r="E219" s="28"/>
    </row>
    <row r="220" spans="4:5" ht="15">
      <c r="D220" s="28"/>
      <c r="E220" s="28"/>
    </row>
    <row r="221" spans="4:5" ht="15">
      <c r="D221" s="28"/>
      <c r="E221" s="28"/>
    </row>
    <row r="222" spans="4:5" ht="15">
      <c r="D222" s="28"/>
      <c r="E222" s="28"/>
    </row>
    <row r="223" spans="4:5" ht="15">
      <c r="D223" s="28"/>
      <c r="E223" s="28"/>
    </row>
    <row r="224" spans="4:5" ht="15">
      <c r="D224" s="28"/>
      <c r="E224" s="28"/>
    </row>
    <row r="225" spans="4:5" ht="15">
      <c r="D225" s="28"/>
      <c r="E225" s="28"/>
    </row>
    <row r="226" spans="4:5" ht="15">
      <c r="D226" s="28"/>
      <c r="E226" s="28"/>
    </row>
    <row r="227" spans="4:5" ht="15">
      <c r="D227" s="28"/>
      <c r="E227" s="28"/>
    </row>
    <row r="228" spans="4:5" ht="15">
      <c r="D228" s="28"/>
      <c r="E228" s="28"/>
    </row>
    <row r="229" spans="4:5" ht="15">
      <c r="D229" s="28"/>
      <c r="E229" s="28"/>
    </row>
    <row r="230" spans="4:5" ht="15">
      <c r="D230" s="28"/>
      <c r="E230" s="28"/>
    </row>
    <row r="231" spans="4:5" ht="15">
      <c r="D231" s="28"/>
      <c r="E231" s="28"/>
    </row>
    <row r="232" spans="4:5" ht="15">
      <c r="D232" s="28"/>
      <c r="E232" s="28"/>
    </row>
    <row r="233" spans="4:5" ht="15">
      <c r="D233" s="28"/>
      <c r="E233" s="28"/>
    </row>
    <row r="234" spans="4:5" ht="15">
      <c r="D234" s="28"/>
      <c r="E234" s="28"/>
    </row>
    <row r="235" spans="4:5" ht="15">
      <c r="D235" s="28"/>
      <c r="E235" s="28"/>
    </row>
    <row r="236" spans="4:5" ht="15">
      <c r="D236" s="28"/>
      <c r="E236" s="28"/>
    </row>
    <row r="237" spans="4:5" ht="15">
      <c r="D237" s="28"/>
      <c r="E237" s="28"/>
    </row>
    <row r="238" spans="4:5" ht="15">
      <c r="D238" s="28"/>
      <c r="E238" s="28"/>
    </row>
    <row r="239" spans="4:5" ht="15">
      <c r="D239" s="28"/>
      <c r="E239" s="28"/>
    </row>
    <row r="240" spans="4:5" ht="15">
      <c r="D240" s="28"/>
      <c r="E240" s="28"/>
    </row>
    <row r="241" spans="4:5" ht="15">
      <c r="D241" s="28"/>
      <c r="E241" s="28"/>
    </row>
    <row r="242" spans="4:5" ht="15">
      <c r="D242" s="28"/>
      <c r="E242" s="28"/>
    </row>
    <row r="243" spans="4:5" ht="15">
      <c r="D243" s="28"/>
      <c r="E243" s="28"/>
    </row>
    <row r="244" spans="4:5" ht="15">
      <c r="D244" s="28"/>
      <c r="E244" s="28"/>
    </row>
    <row r="245" spans="4:5" ht="15">
      <c r="D245" s="28"/>
      <c r="E245" s="28"/>
    </row>
    <row r="246" spans="4:5" ht="15">
      <c r="D246" s="28"/>
      <c r="E246" s="28"/>
    </row>
    <row r="247" spans="4:5" ht="15">
      <c r="D247" s="28"/>
      <c r="E247" s="28"/>
    </row>
    <row r="248" spans="4:5" ht="15">
      <c r="D248" s="28"/>
      <c r="E248" s="28"/>
    </row>
    <row r="249" spans="4:5" ht="15">
      <c r="D249" s="28"/>
      <c r="E249" s="28"/>
    </row>
    <row r="250" spans="4:5" ht="15">
      <c r="D250" s="28"/>
      <c r="E250" s="28"/>
    </row>
    <row r="251" spans="4:5" ht="15">
      <c r="D251" s="28"/>
      <c r="E251" s="28"/>
    </row>
    <row r="252" spans="4:5" ht="15">
      <c r="D252" s="28"/>
      <c r="E252" s="28"/>
    </row>
    <row r="253" spans="4:5" ht="15">
      <c r="D253" s="28"/>
      <c r="E253" s="28"/>
    </row>
    <row r="254" spans="4:5" ht="15">
      <c r="D254" s="28"/>
      <c r="E254" s="28"/>
    </row>
    <row r="255" spans="4:5" ht="15">
      <c r="D255" s="28"/>
      <c r="E255" s="28"/>
    </row>
    <row r="256" spans="4:5" ht="15">
      <c r="D256" s="28"/>
      <c r="E256" s="28"/>
    </row>
    <row r="257" spans="4:5" ht="15">
      <c r="D257" s="28"/>
      <c r="E257" s="28"/>
    </row>
    <row r="258" spans="4:5" ht="15">
      <c r="D258" s="28"/>
      <c r="E258" s="28"/>
    </row>
    <row r="259" spans="4:5" ht="15">
      <c r="D259" s="28"/>
      <c r="E259" s="28"/>
    </row>
    <row r="260" spans="4:5" ht="15">
      <c r="D260" s="28"/>
      <c r="E260" s="28"/>
    </row>
    <row r="261" spans="4:5" ht="15">
      <c r="D261" s="28"/>
      <c r="E261" s="28"/>
    </row>
    <row r="262" spans="4:5" ht="15">
      <c r="D262" s="28"/>
      <c r="E262" s="28"/>
    </row>
    <row r="263" spans="4:5" ht="15">
      <c r="D263" s="28"/>
      <c r="E263" s="28"/>
    </row>
    <row r="264" spans="4:5" ht="15">
      <c r="D264" s="28"/>
      <c r="E264" s="28"/>
    </row>
    <row r="265" spans="4:5" ht="15">
      <c r="D265" s="28"/>
      <c r="E265" s="28"/>
    </row>
    <row r="266" spans="4:5" ht="15">
      <c r="D266" s="28"/>
      <c r="E266" s="28"/>
    </row>
    <row r="267" spans="4:5" ht="15">
      <c r="D267" s="28"/>
      <c r="E267" s="28"/>
    </row>
    <row r="268" spans="4:5" ht="15">
      <c r="D268" s="28"/>
      <c r="E268" s="28"/>
    </row>
    <row r="269" spans="4:5" ht="15">
      <c r="D269" s="28"/>
      <c r="E269" s="28"/>
    </row>
    <row r="270" spans="4:5" ht="15">
      <c r="D270" s="28"/>
      <c r="E270" s="28"/>
    </row>
    <row r="271" spans="4:5" ht="15">
      <c r="D271" s="28"/>
      <c r="E271" s="28"/>
    </row>
    <row r="272" spans="4:5" ht="15">
      <c r="D272" s="28"/>
      <c r="E272" s="28"/>
    </row>
    <row r="273" spans="4:5" ht="15">
      <c r="D273" s="28"/>
      <c r="E273" s="28"/>
    </row>
    <row r="274" spans="4:5" ht="15">
      <c r="D274" s="28"/>
      <c r="E274" s="28"/>
    </row>
    <row r="275" spans="4:5" ht="15">
      <c r="D275" s="28"/>
      <c r="E275" s="28"/>
    </row>
    <row r="276" spans="4:5" ht="15">
      <c r="D276" s="28"/>
      <c r="E276" s="28"/>
    </row>
    <row r="277" spans="4:5" ht="15">
      <c r="D277" s="28"/>
      <c r="E277" s="28"/>
    </row>
    <row r="278" spans="4:5" ht="15">
      <c r="D278" s="28"/>
      <c r="E278" s="28"/>
    </row>
    <row r="279" spans="4:5" ht="15">
      <c r="D279" s="28"/>
      <c r="E279" s="28"/>
    </row>
    <row r="280" spans="4:5" ht="15">
      <c r="D280" s="28"/>
      <c r="E280" s="28"/>
    </row>
    <row r="281" spans="4:5" ht="15">
      <c r="D281" s="28"/>
      <c r="E281" s="28"/>
    </row>
    <row r="282" spans="4:5" ht="15">
      <c r="D282" s="28"/>
      <c r="E282" s="28"/>
    </row>
    <row r="283" spans="4:5" ht="15">
      <c r="D283" s="28"/>
      <c r="E283" s="28"/>
    </row>
    <row r="284" spans="4:5" ht="15">
      <c r="D284" s="28"/>
      <c r="E284" s="28"/>
    </row>
    <row r="285" spans="4:5" ht="15">
      <c r="D285" s="28"/>
      <c r="E285" s="28"/>
    </row>
    <row r="286" spans="4:5" ht="15">
      <c r="D286" s="28"/>
      <c r="E286" s="28"/>
    </row>
    <row r="287" spans="4:5" ht="15">
      <c r="D287" s="28"/>
      <c r="E287" s="28"/>
    </row>
    <row r="288" spans="4:5" ht="15">
      <c r="D288" s="28"/>
      <c r="E288" s="28"/>
    </row>
    <row r="289" spans="4:5" ht="15">
      <c r="D289" s="28"/>
      <c r="E289" s="28"/>
    </row>
    <row r="290" spans="4:5" ht="15">
      <c r="D290" s="28"/>
      <c r="E290" s="28"/>
    </row>
    <row r="291" spans="4:5" ht="15">
      <c r="D291" s="28"/>
      <c r="E291" s="28"/>
    </row>
    <row r="292" spans="4:5" ht="15">
      <c r="D292" s="28"/>
      <c r="E292" s="28"/>
    </row>
    <row r="293" spans="4:5" ht="15">
      <c r="D293" s="28"/>
      <c r="E293" s="28"/>
    </row>
    <row r="294" spans="4:5" ht="15">
      <c r="D294" s="28"/>
      <c r="E294" s="28"/>
    </row>
    <row r="295" spans="4:5" ht="15">
      <c r="D295" s="28"/>
      <c r="E295" s="28"/>
    </row>
    <row r="296" spans="4:5" ht="15">
      <c r="D296" s="28"/>
      <c r="E296" s="28"/>
    </row>
    <row r="297" spans="4:5" ht="15">
      <c r="D297" s="28"/>
      <c r="E297" s="28"/>
    </row>
    <row r="298" spans="4:5" ht="15">
      <c r="D298" s="28"/>
      <c r="E298" s="28"/>
    </row>
    <row r="299" spans="4:5" ht="15">
      <c r="D299" s="28"/>
      <c r="E299" s="28"/>
    </row>
    <row r="300" spans="4:5" ht="15">
      <c r="D300" s="28"/>
      <c r="E300" s="28"/>
    </row>
    <row r="301" spans="4:5" ht="15">
      <c r="D301" s="28"/>
      <c r="E301" s="28"/>
    </row>
    <row r="302" spans="4:5" ht="15">
      <c r="D302" s="28"/>
      <c r="E302" s="28"/>
    </row>
    <row r="303" spans="4:5" ht="15">
      <c r="D303" s="28"/>
      <c r="E303" s="28"/>
    </row>
    <row r="304" spans="4:5" ht="15">
      <c r="D304" s="28"/>
      <c r="E304" s="28"/>
    </row>
    <row r="305" spans="4:5" ht="15">
      <c r="D305" s="28"/>
      <c r="E305" s="28"/>
    </row>
    <row r="306" spans="4:5" ht="15">
      <c r="D306" s="28"/>
      <c r="E306" s="28"/>
    </row>
    <row r="307" spans="4:5" ht="15">
      <c r="D307" s="28"/>
      <c r="E307" s="28"/>
    </row>
    <row r="308" spans="4:5" ht="15">
      <c r="D308" s="28"/>
      <c r="E308" s="28"/>
    </row>
    <row r="309" spans="4:5" ht="15">
      <c r="D309" s="28"/>
      <c r="E309" s="28"/>
    </row>
    <row r="310" spans="4:5" ht="15">
      <c r="D310" s="28"/>
      <c r="E310" s="28"/>
    </row>
    <row r="311" spans="4:5" ht="15">
      <c r="D311" s="28"/>
      <c r="E311" s="28"/>
    </row>
    <row r="312" spans="4:5" ht="15">
      <c r="D312" s="28"/>
      <c r="E312" s="28"/>
    </row>
    <row r="313" spans="4:5" ht="15">
      <c r="D313" s="28"/>
      <c r="E313" s="28"/>
    </row>
    <row r="314" spans="4:5" ht="15">
      <c r="D314" s="28"/>
      <c r="E314" s="28"/>
    </row>
    <row r="315" spans="4:5" ht="15">
      <c r="D315" s="28"/>
      <c r="E315" s="28"/>
    </row>
    <row r="316" spans="4:5" ht="15">
      <c r="D316" s="28"/>
      <c r="E316" s="28"/>
    </row>
    <row r="317" spans="4:5" ht="15">
      <c r="D317" s="28"/>
      <c r="E317" s="28"/>
    </row>
    <row r="318" spans="4:5" ht="15">
      <c r="D318" s="28"/>
      <c r="E318" s="28"/>
    </row>
    <row r="319" spans="4:5" ht="15">
      <c r="D319" s="28"/>
      <c r="E319" s="28"/>
    </row>
    <row r="320" spans="4:5" ht="15">
      <c r="D320" s="28"/>
      <c r="E320" s="28"/>
    </row>
    <row r="321" spans="4:5" ht="15">
      <c r="D321" s="28"/>
      <c r="E321" s="28"/>
    </row>
    <row r="322" spans="4:5" ht="15">
      <c r="D322" s="28"/>
      <c r="E322" s="28"/>
    </row>
    <row r="323" spans="4:5" ht="15">
      <c r="D323" s="28"/>
      <c r="E323" s="28"/>
    </row>
    <row r="324" spans="4:5" ht="15">
      <c r="D324" s="28"/>
      <c r="E324" s="28"/>
    </row>
    <row r="325" spans="4:5" ht="15">
      <c r="D325" s="28"/>
      <c r="E325" s="28"/>
    </row>
    <row r="326" spans="4:5" ht="15">
      <c r="D326" s="28"/>
      <c r="E326" s="28"/>
    </row>
    <row r="327" spans="4:5" ht="15">
      <c r="D327" s="28"/>
      <c r="E327" s="28"/>
    </row>
    <row r="328" spans="4:5" ht="15">
      <c r="D328" s="28"/>
      <c r="E328" s="28"/>
    </row>
    <row r="329" spans="4:5" ht="15">
      <c r="D329" s="28"/>
      <c r="E329" s="28"/>
    </row>
    <row r="330" spans="4:5" ht="15">
      <c r="D330" s="28"/>
      <c r="E330" s="28"/>
    </row>
    <row r="331" spans="4:5" ht="15">
      <c r="D331" s="28"/>
      <c r="E331" s="28"/>
    </row>
    <row r="332" spans="4:5" ht="15">
      <c r="D332" s="28"/>
      <c r="E332" s="28"/>
    </row>
    <row r="333" spans="4:5" ht="15">
      <c r="D333" s="28"/>
      <c r="E333" s="28"/>
    </row>
    <row r="334" spans="4:5" ht="15">
      <c r="D334" s="28"/>
      <c r="E334" s="28"/>
    </row>
    <row r="335" spans="4:5" ht="15">
      <c r="D335" s="28"/>
      <c r="E335" s="28"/>
    </row>
    <row r="336" spans="4:5" ht="15">
      <c r="D336" s="28"/>
      <c r="E336" s="28"/>
    </row>
    <row r="337" spans="4:5" ht="15">
      <c r="D337" s="28"/>
      <c r="E337" s="28"/>
    </row>
    <row r="338" spans="4:5" ht="15">
      <c r="D338" s="28"/>
      <c r="E338" s="28"/>
    </row>
    <row r="339" spans="4:5" ht="15">
      <c r="D339" s="28"/>
      <c r="E339" s="28"/>
    </row>
    <row r="340" spans="4:5" ht="15">
      <c r="D340" s="28"/>
      <c r="E340" s="28"/>
    </row>
    <row r="341" spans="4:5" ht="15">
      <c r="D341" s="28"/>
      <c r="E341" s="28"/>
    </row>
    <row r="342" spans="4:5" ht="15">
      <c r="D342" s="28"/>
      <c r="E342" s="28"/>
    </row>
    <row r="343" spans="4:5" ht="15">
      <c r="D343" s="28"/>
      <c r="E343" s="28"/>
    </row>
    <row r="344" spans="4:5" ht="15">
      <c r="D344" s="28"/>
      <c r="E344" s="28"/>
    </row>
    <row r="345" spans="4:5" ht="15">
      <c r="D345" s="28"/>
      <c r="E345" s="28"/>
    </row>
    <row r="346" spans="4:5" ht="15">
      <c r="D346" s="28"/>
      <c r="E346" s="28"/>
    </row>
    <row r="347" spans="4:5" ht="15">
      <c r="D347" s="28"/>
      <c r="E347" s="28"/>
    </row>
    <row r="348" spans="4:5" ht="15">
      <c r="D348" s="28"/>
      <c r="E348" s="28"/>
    </row>
    <row r="349" spans="4:5" ht="15">
      <c r="D349" s="28"/>
      <c r="E349" s="28"/>
    </row>
    <row r="350" spans="4:5" ht="15">
      <c r="D350" s="28"/>
      <c r="E350" s="28"/>
    </row>
    <row r="351" spans="4:5" ht="15">
      <c r="D351" s="28"/>
      <c r="E351" s="28"/>
    </row>
    <row r="352" spans="4:5" ht="15">
      <c r="D352" s="28"/>
      <c r="E352" s="28"/>
    </row>
    <row r="353" spans="4:5" ht="15">
      <c r="D353" s="28"/>
      <c r="E353" s="28"/>
    </row>
    <row r="354" spans="4:5" ht="15">
      <c r="D354" s="28"/>
      <c r="E354" s="28"/>
    </row>
    <row r="355" spans="4:5" ht="15">
      <c r="D355" s="28"/>
      <c r="E355" s="28"/>
    </row>
    <row r="356" spans="4:5" ht="15">
      <c r="D356" s="28"/>
      <c r="E356" s="28"/>
    </row>
    <row r="357" spans="4:5" ht="15">
      <c r="D357" s="28"/>
      <c r="E357" s="28"/>
    </row>
    <row r="358" spans="4:5" ht="15">
      <c r="D358" s="28"/>
      <c r="E358" s="28"/>
    </row>
    <row r="359" spans="4:5" ht="15">
      <c r="D359" s="28"/>
      <c r="E359" s="28"/>
    </row>
    <row r="360" spans="4:5" ht="15">
      <c r="D360" s="28"/>
      <c r="E360" s="28"/>
    </row>
    <row r="361" spans="4:5" ht="15">
      <c r="D361" s="28"/>
      <c r="E361" s="28"/>
    </row>
    <row r="362" spans="4:5" ht="15">
      <c r="D362" s="28"/>
      <c r="E362" s="28"/>
    </row>
    <row r="363" spans="4:5" ht="15">
      <c r="D363" s="28"/>
      <c r="E363" s="28"/>
    </row>
    <row r="364" spans="4:5" ht="15">
      <c r="D364" s="28"/>
      <c r="E364" s="28"/>
    </row>
    <row r="365" spans="4:5" ht="15">
      <c r="D365" s="28"/>
      <c r="E365" s="28"/>
    </row>
    <row r="366" spans="4:5" ht="15">
      <c r="D366" s="28"/>
      <c r="E366" s="28"/>
    </row>
    <row r="367" spans="4:5" ht="15">
      <c r="D367" s="28"/>
      <c r="E367" s="28"/>
    </row>
    <row r="368" spans="4:5" ht="15">
      <c r="D368" s="28"/>
      <c r="E368" s="28"/>
    </row>
    <row r="369" spans="4:5" ht="15">
      <c r="D369" s="28"/>
      <c r="E369" s="28"/>
    </row>
    <row r="370" spans="4:5" ht="15">
      <c r="D370" s="28"/>
      <c r="E370" s="28"/>
    </row>
    <row r="371" spans="4:5" ht="15">
      <c r="D371" s="28"/>
      <c r="E371" s="28"/>
    </row>
    <row r="372" spans="4:5" ht="15">
      <c r="D372" s="28"/>
      <c r="E372" s="28"/>
    </row>
    <row r="373" spans="4:5" ht="15">
      <c r="D373" s="28"/>
      <c r="E373" s="28"/>
    </row>
    <row r="374" spans="4:5" ht="15">
      <c r="D374" s="28"/>
      <c r="E374" s="28"/>
    </row>
    <row r="375" spans="4:5" ht="15">
      <c r="D375" s="28"/>
      <c r="E375" s="28"/>
    </row>
    <row r="376" spans="4:5" ht="15">
      <c r="D376" s="28"/>
      <c r="E376" s="28"/>
    </row>
    <row r="377" spans="4:5" ht="15">
      <c r="D377" s="28"/>
      <c r="E377" s="28"/>
    </row>
    <row r="378" spans="4:5" ht="15">
      <c r="D378" s="28"/>
      <c r="E378" s="28"/>
    </row>
    <row r="379" spans="4:5" ht="15">
      <c r="D379" s="28"/>
      <c r="E379" s="28"/>
    </row>
    <row r="380" spans="4:5" ht="15">
      <c r="D380" s="28"/>
      <c r="E380" s="28"/>
    </row>
    <row r="381" spans="4:5" ht="15">
      <c r="D381" s="28"/>
      <c r="E381" s="28"/>
    </row>
    <row r="382" spans="4:5" ht="15">
      <c r="D382" s="28"/>
      <c r="E382" s="28"/>
    </row>
    <row r="383" spans="4:5" ht="15">
      <c r="D383" s="28"/>
      <c r="E383" s="28"/>
    </row>
    <row r="384" spans="4:5" ht="15">
      <c r="D384" s="28"/>
      <c r="E384" s="28"/>
    </row>
    <row r="385" spans="4:5" ht="15">
      <c r="D385" s="28"/>
      <c r="E385" s="28"/>
    </row>
    <row r="386" spans="4:5" ht="15">
      <c r="D386" s="28"/>
      <c r="E386" s="28"/>
    </row>
    <row r="387" spans="4:5" ht="15">
      <c r="D387" s="28"/>
      <c r="E387" s="28"/>
    </row>
    <row r="388" spans="4:5" ht="15">
      <c r="D388" s="28"/>
      <c r="E388" s="28"/>
    </row>
    <row r="389" spans="4:5" ht="15">
      <c r="D389" s="28"/>
      <c r="E389" s="28"/>
    </row>
    <row r="390" spans="4:5" ht="15">
      <c r="D390" s="28"/>
      <c r="E390" s="28"/>
    </row>
    <row r="391" spans="4:5" ht="15">
      <c r="D391" s="28"/>
      <c r="E391" s="28"/>
    </row>
    <row r="392" spans="4:5" ht="15">
      <c r="D392" s="28"/>
      <c r="E392" s="28"/>
    </row>
    <row r="393" spans="4:5" ht="15">
      <c r="D393" s="28"/>
      <c r="E393" s="28"/>
    </row>
    <row r="394" spans="4:5" ht="15">
      <c r="D394" s="28"/>
      <c r="E394" s="28"/>
    </row>
    <row r="395" spans="4:5" ht="15">
      <c r="D395" s="28"/>
      <c r="E395" s="28"/>
    </row>
    <row r="396" spans="4:5" ht="15">
      <c r="D396" s="28"/>
      <c r="E396" s="28"/>
    </row>
    <row r="397" spans="4:5" ht="15">
      <c r="D397" s="28"/>
      <c r="E397" s="28"/>
    </row>
    <row r="398" spans="4:5" ht="15">
      <c r="D398" s="28"/>
      <c r="E398" s="28"/>
    </row>
    <row r="399" spans="4:5" ht="15">
      <c r="D399" s="28"/>
      <c r="E399" s="28"/>
    </row>
    <row r="400" spans="4:5" ht="15">
      <c r="D400" s="28"/>
      <c r="E400" s="28"/>
    </row>
    <row r="401" spans="4:5" ht="15">
      <c r="D401" s="28"/>
      <c r="E401" s="28"/>
    </row>
    <row r="402" spans="4:5" ht="15">
      <c r="D402" s="28"/>
      <c r="E402" s="28"/>
    </row>
    <row r="403" spans="4:5" ht="15">
      <c r="D403" s="28"/>
      <c r="E403" s="28"/>
    </row>
    <row r="404" spans="4:5" ht="15">
      <c r="D404" s="28"/>
      <c r="E404" s="28"/>
    </row>
    <row r="405" spans="4:5" ht="15">
      <c r="D405" s="28"/>
      <c r="E405" s="28"/>
    </row>
    <row r="406" spans="4:5" ht="15">
      <c r="D406" s="28"/>
      <c r="E406" s="28"/>
    </row>
    <row r="407" spans="4:5" ht="15">
      <c r="D407" s="28"/>
      <c r="E407" s="28"/>
    </row>
    <row r="408" spans="4:5" ht="15">
      <c r="D408" s="28"/>
      <c r="E408" s="28"/>
    </row>
    <row r="409" spans="4:5" ht="15">
      <c r="D409" s="28"/>
      <c r="E409" s="28"/>
    </row>
    <row r="410" spans="4:5" ht="15">
      <c r="D410" s="28"/>
      <c r="E410" s="28"/>
    </row>
    <row r="411" spans="4:5" ht="15">
      <c r="D411" s="28"/>
      <c r="E411" s="28"/>
    </row>
    <row r="412" spans="4:5" ht="15">
      <c r="D412" s="28"/>
      <c r="E412" s="28"/>
    </row>
    <row r="413" spans="4:5" ht="15">
      <c r="D413" s="28"/>
      <c r="E413" s="28"/>
    </row>
    <row r="414" spans="4:5" ht="15">
      <c r="D414" s="28"/>
      <c r="E414" s="28"/>
    </row>
    <row r="415" spans="4:5" ht="15">
      <c r="D415" s="28"/>
      <c r="E415" s="28"/>
    </row>
    <row r="416" spans="4:5" ht="15">
      <c r="D416" s="28"/>
      <c r="E416" s="28"/>
    </row>
    <row r="417" spans="4:5" ht="15">
      <c r="D417" s="28"/>
      <c r="E417" s="28"/>
    </row>
    <row r="418" spans="4:5" ht="15">
      <c r="D418" s="28"/>
      <c r="E418" s="28"/>
    </row>
    <row r="419" spans="4:5" ht="15">
      <c r="D419" s="28"/>
      <c r="E419" s="28"/>
    </row>
    <row r="420" spans="4:5" ht="15">
      <c r="D420" s="28"/>
      <c r="E420" s="28"/>
    </row>
    <row r="421" spans="4:5" ht="15">
      <c r="D421" s="28"/>
      <c r="E421" s="28"/>
    </row>
    <row r="422" spans="4:5" ht="15">
      <c r="D422" s="28"/>
      <c r="E422" s="28"/>
    </row>
    <row r="423" spans="4:5" ht="15">
      <c r="D423" s="28"/>
      <c r="E423" s="28"/>
    </row>
    <row r="424" spans="4:5" ht="15">
      <c r="D424" s="28"/>
      <c r="E424" s="28"/>
    </row>
    <row r="425" spans="4:5" ht="15">
      <c r="D425" s="28"/>
      <c r="E425" s="28"/>
    </row>
    <row r="426" spans="4:5" ht="15">
      <c r="D426" s="28"/>
      <c r="E426" s="28"/>
    </row>
    <row r="427" spans="4:5" ht="15">
      <c r="D427" s="28"/>
      <c r="E427" s="28"/>
    </row>
    <row r="428" spans="4:5" ht="15">
      <c r="D428" s="28"/>
      <c r="E428" s="28"/>
    </row>
    <row r="429" spans="4:5" ht="15">
      <c r="D429" s="28"/>
      <c r="E429" s="28"/>
    </row>
    <row r="430" spans="4:5" ht="15">
      <c r="D430" s="28"/>
      <c r="E430" s="28"/>
    </row>
    <row r="431" spans="4:5" ht="15">
      <c r="D431" s="28"/>
      <c r="E431" s="28"/>
    </row>
    <row r="432" spans="4:5" ht="15">
      <c r="D432" s="28"/>
      <c r="E432" s="28"/>
    </row>
    <row r="433" spans="4:5" ht="15">
      <c r="D433" s="28"/>
      <c r="E433" s="28"/>
    </row>
    <row r="434" spans="4:5" ht="15">
      <c r="D434" s="28"/>
      <c r="E434" s="28"/>
    </row>
    <row r="435" spans="4:5" ht="15">
      <c r="D435" s="28"/>
      <c r="E435" s="28"/>
    </row>
    <row r="436" spans="4:5" ht="15">
      <c r="D436" s="28"/>
      <c r="E436" s="28"/>
    </row>
    <row r="437" spans="4:5" ht="15">
      <c r="D437" s="28"/>
      <c r="E437" s="28"/>
    </row>
    <row r="438" spans="4:5" ht="15">
      <c r="D438" s="28"/>
      <c r="E438" s="28"/>
    </row>
    <row r="439" spans="4:5" ht="15">
      <c r="D439" s="28"/>
      <c r="E439" s="28"/>
    </row>
    <row r="440" spans="4:5" ht="15">
      <c r="D440" s="28"/>
      <c r="E440" s="28"/>
    </row>
    <row r="441" spans="4:5" ht="15">
      <c r="D441" s="28"/>
      <c r="E441" s="28"/>
    </row>
    <row r="442" spans="4:5" ht="15">
      <c r="D442" s="28"/>
      <c r="E442" s="28"/>
    </row>
    <row r="443" spans="4:5" ht="15">
      <c r="D443" s="28"/>
      <c r="E443" s="28"/>
    </row>
    <row r="444" spans="4:5" ht="15">
      <c r="D444" s="28"/>
      <c r="E444" s="28"/>
    </row>
    <row r="445" spans="4:5" ht="15">
      <c r="D445" s="28"/>
      <c r="E445" s="28"/>
    </row>
    <row r="446" spans="4:5" ht="15">
      <c r="D446" s="28"/>
      <c r="E446" s="28"/>
    </row>
    <row r="447" spans="4:5" ht="15">
      <c r="D447" s="28"/>
      <c r="E447" s="28"/>
    </row>
    <row r="448" spans="4:5" ht="15">
      <c r="D448" s="28"/>
      <c r="E448" s="28"/>
    </row>
    <row r="449" spans="4:5" ht="15">
      <c r="D449" s="28"/>
      <c r="E449" s="28"/>
    </row>
    <row r="450" spans="4:5" ht="15">
      <c r="D450" s="28"/>
      <c r="E450" s="28"/>
    </row>
    <row r="451" spans="4:5" ht="15">
      <c r="D451" s="28"/>
      <c r="E451" s="28"/>
    </row>
    <row r="452" spans="4:5" ht="15">
      <c r="D452" s="28"/>
      <c r="E452" s="28"/>
    </row>
    <row r="453" spans="4:5" ht="15">
      <c r="D453" s="28"/>
      <c r="E453" s="28"/>
    </row>
    <row r="454" spans="4:5" ht="15">
      <c r="D454" s="28"/>
      <c r="E454" s="28"/>
    </row>
    <row r="455" spans="4:5" ht="15">
      <c r="D455" s="28"/>
      <c r="E455" s="28"/>
    </row>
    <row r="456" spans="4:5" ht="15">
      <c r="D456" s="28"/>
      <c r="E456" s="28"/>
    </row>
    <row r="457" spans="4:5" ht="15">
      <c r="D457" s="28"/>
      <c r="E457" s="28"/>
    </row>
    <row r="458" spans="4:5" ht="15">
      <c r="D458" s="28"/>
      <c r="E458" s="28"/>
    </row>
    <row r="459" spans="4:5" ht="15">
      <c r="D459" s="28"/>
      <c r="E459" s="28"/>
    </row>
    <row r="460" spans="4:5" ht="15">
      <c r="D460" s="28"/>
      <c r="E460" s="28"/>
    </row>
    <row r="461" spans="4:5" ht="15">
      <c r="D461" s="28"/>
      <c r="E461" s="28"/>
    </row>
    <row r="462" spans="4:5" ht="15">
      <c r="D462" s="28"/>
      <c r="E462" s="28"/>
    </row>
    <row r="463" spans="4:5" ht="15">
      <c r="D463" s="28"/>
      <c r="E463" s="28"/>
    </row>
    <row r="464" spans="4:5" ht="15">
      <c r="D464" s="28"/>
      <c r="E464" s="28"/>
    </row>
    <row r="465" spans="4:5" ht="15">
      <c r="D465" s="28"/>
      <c r="E465" s="28"/>
    </row>
    <row r="466" spans="4:5" ht="15">
      <c r="D466" s="28"/>
      <c r="E466" s="28"/>
    </row>
    <row r="467" spans="4:5" ht="15">
      <c r="D467" s="28"/>
      <c r="E467" s="28"/>
    </row>
    <row r="468" spans="4:5" ht="15">
      <c r="D468" s="28"/>
      <c r="E468" s="28"/>
    </row>
    <row r="469" spans="4:5" ht="15">
      <c r="D469" s="28"/>
      <c r="E469" s="28"/>
    </row>
    <row r="470" spans="4:5" ht="15">
      <c r="D470" s="28"/>
      <c r="E470" s="28"/>
    </row>
    <row r="471" spans="4:5" ht="15">
      <c r="D471" s="28"/>
      <c r="E471" s="28"/>
    </row>
    <row r="472" spans="4:5" ht="15">
      <c r="D472" s="28"/>
      <c r="E472" s="28"/>
    </row>
    <row r="473" spans="4:5" ht="15">
      <c r="D473" s="28"/>
      <c r="E473" s="28"/>
    </row>
    <row r="474" spans="4:5" ht="15">
      <c r="D474" s="28"/>
      <c r="E474" s="28"/>
    </row>
    <row r="475" spans="4:5" ht="15">
      <c r="D475" s="28"/>
      <c r="E475" s="28"/>
    </row>
  </sheetData>
  <sheetProtection sheet="1" objects="1" scenarios="1"/>
  <mergeCells count="5">
    <mergeCell ref="F5:O5"/>
    <mergeCell ref="F2:I2"/>
    <mergeCell ref="A1:P1"/>
    <mergeCell ref="A3:P3"/>
    <mergeCell ref="A4:P4"/>
  </mergeCells>
  <dataValidations count="1">
    <dataValidation type="whole" allowBlank="1" showInputMessage="1" showErrorMessage="1" errorTitle="&gt;&gt; I N F O &lt;&lt;" error="Nur Altersklassen 1, 2 oder 3 zulässig !" sqref="C7:C56">
      <formula1>1</formula1>
      <formula2>3</formula2>
    </dataValidation>
  </dataValidations>
  <printOptions horizontalCentered="1" verticalCentered="1"/>
  <pageMargins left="0.7874015748031497" right="0.5905511811023623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">
    <tabColor indexed="17"/>
  </sheetPr>
  <dimension ref="A1:AD475"/>
  <sheetViews>
    <sheetView showGridLines="0" zoomScalePageLayoutView="0" workbookViewId="0" topLeftCell="A1">
      <pane ySplit="5" topLeftCell="A6" activePane="bottomLeft" state="frozen"/>
      <selection pane="topLeft" activeCell="A1" sqref="A1:N1"/>
      <selection pane="bottomLeft" activeCell="D7" sqref="D7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6.421875" style="0" bestFit="1" customWidth="1"/>
    <col min="4" max="4" width="30.7109375" style="0" customWidth="1"/>
    <col min="5" max="5" width="20.7109375" style="0" customWidth="1"/>
    <col min="6" max="15" width="4.140625" style="0" customWidth="1"/>
    <col min="16" max="16" width="11.7109375" style="2" customWidth="1"/>
    <col min="17" max="17" width="4.140625" style="2" customWidth="1"/>
    <col min="18" max="29" width="3.140625" style="0" hidden="1" customWidth="1"/>
  </cols>
  <sheetData>
    <row r="1" spans="1:17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  <c r="Q1"/>
    </row>
    <row r="2" spans="2:29" ht="18">
      <c r="B2" s="3"/>
      <c r="C2" s="3"/>
      <c r="D2" s="4"/>
      <c r="E2" s="44" t="s">
        <v>22</v>
      </c>
      <c r="F2" s="76">
        <f>Basis!B4</f>
        <v>43722</v>
      </c>
      <c r="G2" s="76"/>
      <c r="H2" s="76"/>
      <c r="I2" s="76"/>
      <c r="J2" s="5"/>
      <c r="K2" s="5"/>
      <c r="L2" s="5"/>
      <c r="M2" s="5"/>
      <c r="N2" s="5"/>
      <c r="O2" s="5"/>
      <c r="P2" s="1"/>
      <c r="Q2"/>
      <c r="U2" s="8"/>
      <c r="V2" s="8"/>
      <c r="W2" s="8"/>
      <c r="X2" s="8"/>
      <c r="Y2" s="8"/>
      <c r="Z2" s="8"/>
      <c r="AA2" s="8"/>
      <c r="AB2" s="8"/>
      <c r="AC2" s="8"/>
    </row>
    <row r="3" spans="1:29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61"/>
      <c r="Q3"/>
      <c r="U3" s="8"/>
      <c r="V3" s="8"/>
      <c r="W3" s="8"/>
      <c r="X3" s="8"/>
      <c r="Y3" s="8"/>
      <c r="Z3" s="8"/>
      <c r="AA3" s="8"/>
      <c r="AB3" s="8"/>
      <c r="AC3" s="8"/>
    </row>
    <row r="4" spans="1:29" ht="24" customHeight="1" thickBot="1">
      <c r="A4" s="89" t="s">
        <v>25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91"/>
      <c r="N4" s="91"/>
      <c r="O4" s="91"/>
      <c r="P4" s="91"/>
      <c r="Q4"/>
      <c r="U4" s="8"/>
      <c r="V4" s="8"/>
      <c r="W4" s="8"/>
      <c r="X4" s="8"/>
      <c r="Y4" s="8"/>
      <c r="Z4" s="8"/>
      <c r="AA4" s="8"/>
      <c r="AB4" s="8"/>
      <c r="AC4" s="8"/>
    </row>
    <row r="5" spans="1:30" ht="45" customHeight="1" thickBot="1">
      <c r="A5" s="11" t="s">
        <v>1</v>
      </c>
      <c r="B5" s="11" t="s">
        <v>2</v>
      </c>
      <c r="C5" s="34" t="s">
        <v>12</v>
      </c>
      <c r="D5" s="12" t="s">
        <v>3</v>
      </c>
      <c r="E5" s="13" t="s">
        <v>4</v>
      </c>
      <c r="F5" s="74" t="s">
        <v>5</v>
      </c>
      <c r="G5" s="75"/>
      <c r="H5" s="75"/>
      <c r="I5" s="75"/>
      <c r="J5" s="75"/>
      <c r="K5" s="75"/>
      <c r="L5" s="75"/>
      <c r="M5" s="75"/>
      <c r="N5" s="75"/>
      <c r="O5" s="75"/>
      <c r="P5" s="14" t="s">
        <v>6</v>
      </c>
      <c r="R5" s="15"/>
      <c r="S5" s="15">
        <v>1E+18</v>
      </c>
      <c r="T5" s="15">
        <v>10000000000000000</v>
      </c>
      <c r="U5" s="15">
        <v>100000000000000</v>
      </c>
      <c r="V5" s="15">
        <v>1000000000000</v>
      </c>
      <c r="W5" s="15">
        <v>10000000000</v>
      </c>
      <c r="X5" s="15">
        <v>100000000</v>
      </c>
      <c r="Y5" s="15">
        <v>1000000</v>
      </c>
      <c r="Z5" s="15">
        <v>10000</v>
      </c>
      <c r="AA5" s="15">
        <v>100</v>
      </c>
      <c r="AB5" s="15">
        <v>1</v>
      </c>
      <c r="AC5" s="15">
        <v>0</v>
      </c>
      <c r="AD5" s="2"/>
    </row>
    <row r="6" spans="3:30" ht="13.5" thickBot="1">
      <c r="C6" s="35"/>
      <c r="R6" s="16" t="s">
        <v>7</v>
      </c>
      <c r="S6" s="17">
        <v>10</v>
      </c>
      <c r="T6" s="18">
        <v>9</v>
      </c>
      <c r="U6" s="18">
        <v>8</v>
      </c>
      <c r="V6" s="18">
        <v>7</v>
      </c>
      <c r="W6" s="18">
        <v>6</v>
      </c>
      <c r="X6" s="18">
        <v>5</v>
      </c>
      <c r="Y6" s="18">
        <v>4</v>
      </c>
      <c r="Z6" s="18">
        <v>3</v>
      </c>
      <c r="AA6" s="18">
        <v>2</v>
      </c>
      <c r="AB6" s="18">
        <v>1</v>
      </c>
      <c r="AC6" s="18">
        <v>0</v>
      </c>
      <c r="AD6" s="2"/>
    </row>
    <row r="7" spans="1:30" ht="15">
      <c r="A7" s="19">
        <v>1</v>
      </c>
      <c r="B7" s="23">
        <f aca="true" t="shared" si="0" ref="B7:B38">SUM(F7:O7)</f>
        <v>0</v>
      </c>
      <c r="C7" s="36"/>
      <c r="D7" s="24"/>
      <c r="E7" s="26"/>
      <c r="F7" s="24"/>
      <c r="G7" s="24"/>
      <c r="H7" s="24"/>
      <c r="I7" s="24"/>
      <c r="J7" s="24"/>
      <c r="K7" s="24"/>
      <c r="L7" s="24"/>
      <c r="M7" s="24"/>
      <c r="N7" s="24"/>
      <c r="O7" s="25"/>
      <c r="P7" s="21" t="str">
        <f>IF(AND(COUNT(F7:O7)&gt;0,C7=""),"AK ?",IF(ISERROR(LOOKUP(B7,INDEX(Basis!$B$10:$D$12,,C7),Basis!$A$10:$A$12)),"-",LOOKUP(B7,INDEX(Basis!$B$10:$D$12,,C7),Basis!$A$10:$A$12)))</f>
        <v>-</v>
      </c>
      <c r="R7" s="15">
        <f aca="true" t="shared" si="1" ref="R7:R38">SUM(S7:AC7)</f>
        <v>0</v>
      </c>
      <c r="S7" s="15">
        <f aca="true" t="shared" si="2" ref="S7:AC16">COUNTIF($F7:$O7,S$6)*S$5</f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15">
        <f t="shared" si="2"/>
        <v>0</v>
      </c>
      <c r="AD7" s="2"/>
    </row>
    <row r="8" spans="1:30" ht="15">
      <c r="A8" s="19">
        <v>2</v>
      </c>
      <c r="B8" s="20">
        <f t="shared" si="0"/>
        <v>0</v>
      </c>
      <c r="C8" s="36"/>
      <c r="D8" s="24"/>
      <c r="E8" s="26"/>
      <c r="F8" s="24"/>
      <c r="G8" s="24"/>
      <c r="H8" s="24"/>
      <c r="I8" s="24"/>
      <c r="J8" s="24"/>
      <c r="K8" s="24"/>
      <c r="L8" s="24"/>
      <c r="M8" s="24"/>
      <c r="N8" s="24"/>
      <c r="O8" s="25"/>
      <c r="P8" s="22" t="str">
        <f>IF(AND(COUNT(F8:O8)&gt;0,C8=""),"AK ?",IF(ISERROR(LOOKUP(B8,INDEX(Basis!$B$10:$D$12,,C8),Basis!$A$10:$A$12)),"-",LOOKUP(B8,INDEX(Basis!$B$10:$D$12,,C8),Basis!$A$10:$A$12)))</f>
        <v>-</v>
      </c>
      <c r="R8" s="15">
        <f t="shared" si="1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15">
        <f t="shared" si="2"/>
        <v>0</v>
      </c>
      <c r="AD8" s="2"/>
    </row>
    <row r="9" spans="1:30" ht="15">
      <c r="A9" s="19">
        <v>3</v>
      </c>
      <c r="B9" s="20">
        <f t="shared" si="0"/>
        <v>0</v>
      </c>
      <c r="C9" s="36"/>
      <c r="D9" s="24"/>
      <c r="E9" s="26"/>
      <c r="F9" s="24"/>
      <c r="G9" s="24"/>
      <c r="H9" s="24"/>
      <c r="I9" s="24"/>
      <c r="J9" s="24"/>
      <c r="K9" s="24"/>
      <c r="L9" s="24"/>
      <c r="M9" s="24"/>
      <c r="N9" s="24"/>
      <c r="O9" s="25"/>
      <c r="P9" s="22" t="str">
        <f>IF(AND(COUNT(F9:O9)&gt;0,C9=""),"AK ?",IF(ISERROR(LOOKUP(B9,INDEX(Basis!$B$10:$D$12,,C9),Basis!$A$10:$A$12)),"-",LOOKUP(B9,INDEX(Basis!$B$10:$D$12,,C9),Basis!$A$10:$A$12)))</f>
        <v>-</v>
      </c>
      <c r="R9" s="15">
        <f t="shared" si="1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15">
        <f t="shared" si="2"/>
        <v>0</v>
      </c>
      <c r="AD9" s="2"/>
    </row>
    <row r="10" spans="1:30" ht="15">
      <c r="A10" s="19">
        <v>4</v>
      </c>
      <c r="B10" s="23">
        <f t="shared" si="0"/>
        <v>0</v>
      </c>
      <c r="C10" s="36"/>
      <c r="D10" s="24"/>
      <c r="E10" s="26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2" t="str">
        <f>IF(AND(COUNT(F10:O10)&gt;0,C10=""),"AK ?",IF(ISERROR(LOOKUP(B10,INDEX(Basis!$B$10:$D$12,,C10),Basis!$A$10:$A$12)),"-",LOOKUP(B10,INDEX(Basis!$B$10:$D$12,,C10),Basis!$A$10:$A$12)))</f>
        <v>-</v>
      </c>
      <c r="R10" s="15">
        <f t="shared" si="1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15">
        <f t="shared" si="2"/>
        <v>0</v>
      </c>
      <c r="AD10" s="2"/>
    </row>
    <row r="11" spans="1:30" ht="15">
      <c r="A11" s="19">
        <v>5</v>
      </c>
      <c r="B11" s="20">
        <f t="shared" si="0"/>
        <v>0</v>
      </c>
      <c r="C11" s="36"/>
      <c r="D11" s="24"/>
      <c r="E11" s="26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2" t="str">
        <f>IF(AND(COUNT(F11:O11)&gt;0,C11=""),"AK ?",IF(ISERROR(LOOKUP(B11,INDEX(Basis!$B$10:$D$12,,C11),Basis!$A$10:$A$12)),"-",LOOKUP(B11,INDEX(Basis!$B$10:$D$12,,C11),Basis!$A$10:$A$12)))</f>
        <v>-</v>
      </c>
      <c r="R11" s="15">
        <f t="shared" si="1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2"/>
    </row>
    <row r="12" spans="1:30" ht="15">
      <c r="A12" s="19">
        <v>6</v>
      </c>
      <c r="B12" s="20">
        <f t="shared" si="0"/>
        <v>0</v>
      </c>
      <c r="C12" s="36"/>
      <c r="D12" s="24"/>
      <c r="E12" s="26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2" t="str">
        <f>IF(AND(COUNT(F12:O12)&gt;0,C12=""),"AK ?",IF(ISERROR(LOOKUP(B12,INDEX(Basis!$B$10:$D$12,,C12),Basis!$A$10:$A$12)),"-",LOOKUP(B12,INDEX(Basis!$B$10:$D$12,,C12),Basis!$A$10:$A$12)))</f>
        <v>-</v>
      </c>
      <c r="Q12" s="8"/>
      <c r="R12" s="15">
        <f t="shared" si="1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15">
        <f t="shared" si="2"/>
        <v>0</v>
      </c>
      <c r="AD12" s="2"/>
    </row>
    <row r="13" spans="1:30" ht="15">
      <c r="A13" s="19">
        <v>7</v>
      </c>
      <c r="B13" s="20">
        <f t="shared" si="0"/>
        <v>0</v>
      </c>
      <c r="C13" s="36"/>
      <c r="D13" s="24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2" t="str">
        <f>IF(AND(COUNT(F13:O13)&gt;0,C13=""),"AK ?",IF(ISERROR(LOOKUP(B13,INDEX(Basis!$B$10:$D$12,,C13),Basis!$A$10:$A$12)),"-",LOOKUP(B13,INDEX(Basis!$B$10:$D$12,,C13),Basis!$A$10:$A$12)))</f>
        <v>-</v>
      </c>
      <c r="R13" s="15">
        <f t="shared" si="1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2"/>
    </row>
    <row r="14" spans="1:30" ht="15">
      <c r="A14" s="19">
        <v>8</v>
      </c>
      <c r="B14" s="20">
        <f t="shared" si="0"/>
        <v>0</v>
      </c>
      <c r="C14" s="36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2" t="str">
        <f>IF(AND(COUNT(F14:O14)&gt;0,C14=""),"AK ?",IF(ISERROR(LOOKUP(B14,INDEX(Basis!$B$10:$D$12,,C14),Basis!$A$10:$A$12)),"-",LOOKUP(B14,INDEX(Basis!$B$10:$D$12,,C14),Basis!$A$10:$A$12)))</f>
        <v>-</v>
      </c>
      <c r="R14" s="15">
        <f t="shared" si="1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15">
        <f t="shared" si="2"/>
        <v>0</v>
      </c>
      <c r="AD14" s="2"/>
    </row>
    <row r="15" spans="1:29" ht="15">
      <c r="A15" s="19">
        <v>9</v>
      </c>
      <c r="B15" s="20">
        <f t="shared" si="0"/>
        <v>0</v>
      </c>
      <c r="C15" s="36"/>
      <c r="D15" s="24"/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2" t="str">
        <f>IF(AND(COUNT(F15:O15)&gt;0,C15=""),"AK ?",IF(ISERROR(LOOKUP(B15,INDEX(Basis!$B$10:$D$12,,C15),Basis!$A$10:$A$12)),"-",LOOKUP(B15,INDEX(Basis!$B$10:$D$12,,C15),Basis!$A$10:$A$12)))</f>
        <v>-</v>
      </c>
      <c r="R15" s="15">
        <f t="shared" si="1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</row>
    <row r="16" spans="1:29" ht="15">
      <c r="A16" s="19">
        <v>10</v>
      </c>
      <c r="B16" s="23">
        <f t="shared" si="0"/>
        <v>0</v>
      </c>
      <c r="C16" s="36"/>
      <c r="D16" s="24"/>
      <c r="E16" s="26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2" t="str">
        <f>IF(AND(COUNT(F16:O16)&gt;0,C16=""),"AK ?",IF(ISERROR(LOOKUP(B16,INDEX(Basis!$B$10:$D$12,,C16),Basis!$A$10:$A$12)),"-",LOOKUP(B16,INDEX(Basis!$B$10:$D$12,,C16),Basis!$A$10:$A$12)))</f>
        <v>-</v>
      </c>
      <c r="R16" s="15">
        <f t="shared" si="1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C16" s="15">
        <f t="shared" si="2"/>
        <v>0</v>
      </c>
    </row>
    <row r="17" spans="1:29" ht="15">
      <c r="A17" s="19">
        <v>11</v>
      </c>
      <c r="B17" s="20">
        <f t="shared" si="0"/>
        <v>0</v>
      </c>
      <c r="C17" s="36"/>
      <c r="D17" s="24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2" t="str">
        <f>IF(AND(COUNT(F17:O17)&gt;0,C17=""),"AK ?",IF(ISERROR(LOOKUP(B17,INDEX(Basis!$B$10:$D$12,,C17),Basis!$A$10:$A$12)),"-",LOOKUP(B17,INDEX(Basis!$B$10:$D$12,,C17),Basis!$A$10:$A$12)))</f>
        <v>-</v>
      </c>
      <c r="R17" s="15">
        <f t="shared" si="1"/>
        <v>0</v>
      </c>
      <c r="S17" s="15">
        <f aca="true" t="shared" si="3" ref="S17:AC26">COUNTIF($F17:$O17,S$6)*S$5</f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  <c r="AC17" s="15">
        <f t="shared" si="3"/>
        <v>0</v>
      </c>
    </row>
    <row r="18" spans="1:29" ht="15">
      <c r="A18" s="19">
        <v>12</v>
      </c>
      <c r="B18" s="20">
        <f t="shared" si="0"/>
        <v>0</v>
      </c>
      <c r="C18" s="36"/>
      <c r="D18" s="30"/>
      <c r="E18" s="31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2" t="str">
        <f>IF(AND(COUNT(F18:O18)&gt;0,C18=""),"AK ?",IF(ISERROR(LOOKUP(B18,INDEX(Basis!$B$10:$D$12,,C18),Basis!$A$10:$A$12)),"-",LOOKUP(B18,INDEX(Basis!$B$10:$D$12,,C18),Basis!$A$10:$A$12)))</f>
        <v>-</v>
      </c>
      <c r="R18" s="15">
        <f t="shared" si="1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  <c r="AC18" s="15">
        <f t="shared" si="3"/>
        <v>0</v>
      </c>
    </row>
    <row r="19" spans="1:29" ht="15">
      <c r="A19" s="19">
        <v>13</v>
      </c>
      <c r="B19" s="20">
        <f t="shared" si="0"/>
        <v>0</v>
      </c>
      <c r="C19" s="36"/>
      <c r="D19" s="24"/>
      <c r="E19" s="26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2" t="str">
        <f>IF(AND(COUNT(F19:O19)&gt;0,C19=""),"AK ?",IF(ISERROR(LOOKUP(B19,INDEX(Basis!$B$10:$D$12,,C19),Basis!$A$10:$A$12)),"-",LOOKUP(B19,INDEX(Basis!$B$10:$D$12,,C19),Basis!$A$10:$A$12)))</f>
        <v>-</v>
      </c>
      <c r="R19" s="15">
        <f t="shared" si="1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  <c r="AC19" s="15">
        <f t="shared" si="3"/>
        <v>0</v>
      </c>
    </row>
    <row r="20" spans="1:29" ht="15">
      <c r="A20" s="19">
        <v>14</v>
      </c>
      <c r="B20" s="20">
        <f t="shared" si="0"/>
        <v>0</v>
      </c>
      <c r="C20" s="36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22" t="str">
        <f>IF(AND(COUNT(F20:O20)&gt;0,C20=""),"AK ?",IF(ISERROR(LOOKUP(B20,INDEX(Basis!$B$10:$D$12,,C20),Basis!$A$10:$A$12)),"-",LOOKUP(B20,INDEX(Basis!$B$10:$D$12,,C20),Basis!$A$10:$A$12)))</f>
        <v>-</v>
      </c>
      <c r="R20" s="15">
        <f t="shared" si="1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</row>
    <row r="21" spans="1:29" ht="15">
      <c r="A21" s="19">
        <v>15</v>
      </c>
      <c r="B21" s="20">
        <f t="shared" si="0"/>
        <v>0</v>
      </c>
      <c r="C21" s="36"/>
      <c r="D21" s="24"/>
      <c r="E21" s="26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2" t="str">
        <f>IF(AND(COUNT(F21:O21)&gt;0,C21=""),"AK ?",IF(ISERROR(LOOKUP(B21,INDEX(Basis!$B$10:$D$12,,C21),Basis!$A$10:$A$12)),"-",LOOKUP(B21,INDEX(Basis!$B$10:$D$12,,C21),Basis!$A$10:$A$12)))</f>
        <v>-</v>
      </c>
      <c r="R21" s="15">
        <f t="shared" si="1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</row>
    <row r="22" spans="1:29" ht="15">
      <c r="A22" s="19">
        <v>16</v>
      </c>
      <c r="B22" s="20">
        <f t="shared" si="0"/>
        <v>0</v>
      </c>
      <c r="C22" s="36"/>
      <c r="D22" s="24"/>
      <c r="E22" s="26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2" t="str">
        <f>IF(AND(COUNT(F22:O22)&gt;0,C22=""),"AK ?",IF(ISERROR(LOOKUP(B22,INDEX(Basis!$B$10:$D$12,,C22),Basis!$A$10:$A$12)),"-",LOOKUP(B22,INDEX(Basis!$B$10:$D$12,,C22),Basis!$A$10:$A$12)))</f>
        <v>-</v>
      </c>
      <c r="R22" s="15">
        <f t="shared" si="1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  <c r="AC22" s="15">
        <f t="shared" si="3"/>
        <v>0</v>
      </c>
    </row>
    <row r="23" spans="1:29" ht="15">
      <c r="A23" s="19">
        <v>17</v>
      </c>
      <c r="B23" s="20">
        <f t="shared" si="0"/>
        <v>0</v>
      </c>
      <c r="C23" s="36"/>
      <c r="D23" s="24"/>
      <c r="E23" s="26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2" t="str">
        <f>IF(AND(COUNT(F23:O23)&gt;0,C23=""),"AK ?",IF(ISERROR(LOOKUP(B23,INDEX(Basis!$B$10:$D$12,,C23),Basis!$A$10:$A$12)),"-",LOOKUP(B23,INDEX(Basis!$B$10:$D$12,,C23),Basis!$A$10:$A$12)))</f>
        <v>-</v>
      </c>
      <c r="R23" s="15">
        <f t="shared" si="1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  <c r="AC23" s="15">
        <f t="shared" si="3"/>
        <v>0</v>
      </c>
    </row>
    <row r="24" spans="1:29" ht="15">
      <c r="A24" s="19">
        <v>18</v>
      </c>
      <c r="B24" s="20">
        <f t="shared" si="0"/>
        <v>0</v>
      </c>
      <c r="C24" s="36"/>
      <c r="D24" s="24"/>
      <c r="E24" s="26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2" t="str">
        <f>IF(AND(COUNT(F24:O24)&gt;0,C24=""),"AK ?",IF(ISERROR(LOOKUP(B24,INDEX(Basis!$B$10:$D$12,,C24),Basis!$A$10:$A$12)),"-",LOOKUP(B24,INDEX(Basis!$B$10:$D$12,,C24),Basis!$A$10:$A$12)))</f>
        <v>-</v>
      </c>
      <c r="R24" s="15">
        <f t="shared" si="1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  <c r="AC24" s="15">
        <f t="shared" si="3"/>
        <v>0</v>
      </c>
    </row>
    <row r="25" spans="1:29" ht="15">
      <c r="A25" s="19">
        <v>19</v>
      </c>
      <c r="B25" s="20">
        <f t="shared" si="0"/>
        <v>0</v>
      </c>
      <c r="C25" s="36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2" t="str">
        <f>IF(AND(COUNT(F25:O25)&gt;0,C25=""),"AK ?",IF(ISERROR(LOOKUP(B25,INDEX(Basis!$B$10:$D$12,,C25),Basis!$A$10:$A$12)),"-",LOOKUP(B25,INDEX(Basis!$B$10:$D$12,,C25),Basis!$A$10:$A$12)))</f>
        <v>-</v>
      </c>
      <c r="R25" s="15">
        <f t="shared" si="1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  <c r="AC25" s="15">
        <f t="shared" si="3"/>
        <v>0</v>
      </c>
    </row>
    <row r="26" spans="1:29" ht="15">
      <c r="A26" s="19">
        <v>20</v>
      </c>
      <c r="B26" s="20">
        <f t="shared" si="0"/>
        <v>0</v>
      </c>
      <c r="C26" s="36"/>
      <c r="D26" s="24"/>
      <c r="E26" s="26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2" t="str">
        <f>IF(AND(COUNT(F26:O26)&gt;0,C26=""),"AK ?",IF(ISERROR(LOOKUP(B26,INDEX(Basis!$B$10:$D$12,,C26),Basis!$A$10:$A$12)),"-",LOOKUP(B26,INDEX(Basis!$B$10:$D$12,,C26),Basis!$A$10:$A$12)))</f>
        <v>-</v>
      </c>
      <c r="R26" s="15">
        <f t="shared" si="1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  <c r="AC26" s="15">
        <f t="shared" si="3"/>
        <v>0</v>
      </c>
    </row>
    <row r="27" spans="1:29" ht="15">
      <c r="A27" s="19">
        <v>21</v>
      </c>
      <c r="B27" s="20">
        <f t="shared" si="0"/>
        <v>0</v>
      </c>
      <c r="C27" s="36"/>
      <c r="D27" s="24"/>
      <c r="E27" s="26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2" t="str">
        <f>IF(AND(COUNT(F27:O27)&gt;0,C27=""),"AK ?",IF(ISERROR(LOOKUP(B27,INDEX(Basis!$B$10:$D$12,,C27),Basis!$A$10:$A$12)),"-",LOOKUP(B27,INDEX(Basis!$B$10:$D$12,,C27),Basis!$A$10:$A$12)))</f>
        <v>-</v>
      </c>
      <c r="R27" s="15">
        <f t="shared" si="1"/>
        <v>0</v>
      </c>
      <c r="S27" s="15">
        <f aca="true" t="shared" si="4" ref="S27:AC36">COUNTIF($F27:$O27,S$6)*S$5</f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</row>
    <row r="28" spans="1:29" ht="15">
      <c r="A28" s="19">
        <v>22</v>
      </c>
      <c r="B28" s="20">
        <f t="shared" si="0"/>
        <v>0</v>
      </c>
      <c r="C28" s="3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2" t="str">
        <f>IF(AND(COUNT(F28:O28)&gt;0,C28=""),"AK ?",IF(ISERROR(LOOKUP(B28,INDEX(Basis!$B$10:$D$12,,C28),Basis!$A$10:$A$12)),"-",LOOKUP(B28,INDEX(Basis!$B$10:$D$12,,C28),Basis!$A$10:$A$12)))</f>
        <v>-</v>
      </c>
      <c r="R28" s="15">
        <f t="shared" si="1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</row>
    <row r="29" spans="1:29" ht="15">
      <c r="A29" s="19">
        <v>23</v>
      </c>
      <c r="B29" s="20">
        <f t="shared" si="0"/>
        <v>0</v>
      </c>
      <c r="C29" s="36"/>
      <c r="D29" s="24"/>
      <c r="E29" s="26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2" t="str">
        <f>IF(AND(COUNT(F29:O29)&gt;0,C29=""),"AK ?",IF(ISERROR(LOOKUP(B29,INDEX(Basis!$B$10:$D$12,,C29),Basis!$A$10:$A$12)),"-",LOOKUP(B29,INDEX(Basis!$B$10:$D$12,,C29),Basis!$A$10:$A$12)))</f>
        <v>-</v>
      </c>
      <c r="R29" s="15">
        <f t="shared" si="1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  <c r="AC29" s="15">
        <f t="shared" si="4"/>
        <v>0</v>
      </c>
    </row>
    <row r="30" spans="1:29" ht="15">
      <c r="A30" s="19">
        <v>24</v>
      </c>
      <c r="B30" s="20">
        <f t="shared" si="0"/>
        <v>0</v>
      </c>
      <c r="C30" s="36"/>
      <c r="D30" s="24"/>
      <c r="E30" s="26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2" t="str">
        <f>IF(AND(COUNT(F30:O30)&gt;0,C30=""),"AK ?",IF(ISERROR(LOOKUP(B30,INDEX(Basis!$B$10:$D$12,,C30),Basis!$A$10:$A$12)),"-",LOOKUP(B30,INDEX(Basis!$B$10:$D$12,,C30),Basis!$A$10:$A$12)))</f>
        <v>-</v>
      </c>
      <c r="R30" s="15">
        <f t="shared" si="1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</row>
    <row r="31" spans="1:29" ht="15">
      <c r="A31" s="19">
        <v>25</v>
      </c>
      <c r="B31" s="23">
        <f t="shared" si="0"/>
        <v>0</v>
      </c>
      <c r="C31" s="36"/>
      <c r="D31" s="24"/>
      <c r="E31" s="26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2" t="str">
        <f>IF(AND(COUNT(F31:O31)&gt;0,C31=""),"AK ?",IF(ISERROR(LOOKUP(B31,INDEX(Basis!$B$10:$D$12,,C31),Basis!$A$10:$A$12)),"-",LOOKUP(B31,INDEX(Basis!$B$10:$D$12,,C31),Basis!$A$10:$A$12)))</f>
        <v>-</v>
      </c>
      <c r="R31" s="15">
        <f t="shared" si="1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  <c r="AC31" s="15">
        <f t="shared" si="4"/>
        <v>0</v>
      </c>
    </row>
    <row r="32" spans="1:29" ht="15">
      <c r="A32" s="19">
        <v>26</v>
      </c>
      <c r="B32" s="20">
        <f t="shared" si="0"/>
        <v>0</v>
      </c>
      <c r="C32" s="36"/>
      <c r="D32" s="24"/>
      <c r="E32" s="26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2" t="str">
        <f>IF(AND(COUNT(F32:O32)&gt;0,C32=""),"AK ?",IF(ISERROR(LOOKUP(B32,INDEX(Basis!$B$10:$D$12,,C32),Basis!$A$10:$A$12)),"-",LOOKUP(B32,INDEX(Basis!$B$10:$D$12,,C32),Basis!$A$10:$A$12)))</f>
        <v>-</v>
      </c>
      <c r="R32" s="15">
        <f t="shared" si="1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</row>
    <row r="33" spans="1:29" ht="15">
      <c r="A33" s="19">
        <v>27</v>
      </c>
      <c r="B33" s="20">
        <f t="shared" si="0"/>
        <v>0</v>
      </c>
      <c r="C33" s="36"/>
      <c r="D33" s="24"/>
      <c r="E33" s="26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2" t="str">
        <f>IF(AND(COUNT(F33:O33)&gt;0,C33=""),"AK ?",IF(ISERROR(LOOKUP(B33,INDEX(Basis!$B$10:$D$12,,C33),Basis!$A$10:$A$12)),"-",LOOKUP(B33,INDEX(Basis!$B$10:$D$12,,C33),Basis!$A$10:$A$12)))</f>
        <v>-</v>
      </c>
      <c r="R33" s="15">
        <f t="shared" si="1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  <c r="AC33" s="15">
        <f t="shared" si="4"/>
        <v>0</v>
      </c>
    </row>
    <row r="34" spans="1:29" ht="15">
      <c r="A34" s="19">
        <v>28</v>
      </c>
      <c r="B34" s="20">
        <f t="shared" si="0"/>
        <v>0</v>
      </c>
      <c r="C34" s="36"/>
      <c r="D34" s="24"/>
      <c r="E34" s="26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2" t="str">
        <f>IF(AND(COUNT(F34:O34)&gt;0,C34=""),"AK ?",IF(ISERROR(LOOKUP(B34,INDEX(Basis!$B$10:$D$12,,C34),Basis!$A$10:$A$12)),"-",LOOKUP(B34,INDEX(Basis!$B$10:$D$12,,C34),Basis!$A$10:$A$12)))</f>
        <v>-</v>
      </c>
      <c r="R34" s="15">
        <f t="shared" si="1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  <c r="AC34" s="15">
        <f t="shared" si="4"/>
        <v>0</v>
      </c>
    </row>
    <row r="35" spans="1:29" ht="15">
      <c r="A35" s="19">
        <v>29</v>
      </c>
      <c r="B35" s="20">
        <f t="shared" si="0"/>
        <v>0</v>
      </c>
      <c r="C35" s="36"/>
      <c r="D35" s="24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2" t="str">
        <f>IF(AND(COUNT(F35:O35)&gt;0,C35=""),"AK ?",IF(ISERROR(LOOKUP(B35,INDEX(Basis!$B$10:$D$12,,C35),Basis!$A$10:$A$12)),"-",LOOKUP(B35,INDEX(Basis!$B$10:$D$12,,C35),Basis!$A$10:$A$12)))</f>
        <v>-</v>
      </c>
      <c r="R35" s="15">
        <f t="shared" si="1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  <c r="AC35" s="15">
        <f t="shared" si="4"/>
        <v>0</v>
      </c>
    </row>
    <row r="36" spans="1:29" ht="15">
      <c r="A36" s="19">
        <v>30</v>
      </c>
      <c r="B36" s="20">
        <f t="shared" si="0"/>
        <v>0</v>
      </c>
      <c r="C36" s="36"/>
      <c r="D36" s="24"/>
      <c r="E36" s="32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2" t="str">
        <f>IF(AND(COUNT(F36:O36)&gt;0,C36=""),"AK ?",IF(ISERROR(LOOKUP(B36,INDEX(Basis!$B$10:$D$12,,C36),Basis!$A$10:$A$12)),"-",LOOKUP(B36,INDEX(Basis!$B$10:$D$12,,C36),Basis!$A$10:$A$12)))</f>
        <v>-</v>
      </c>
      <c r="R36" s="15">
        <f t="shared" si="1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  <c r="AC36" s="15">
        <f t="shared" si="4"/>
        <v>0</v>
      </c>
    </row>
    <row r="37" spans="1:29" ht="15">
      <c r="A37" s="19">
        <v>31</v>
      </c>
      <c r="B37" s="20">
        <f t="shared" si="0"/>
        <v>0</v>
      </c>
      <c r="C37" s="36"/>
      <c r="D37" s="24"/>
      <c r="E37" s="26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2" t="str">
        <f>IF(AND(COUNT(F37:O37)&gt;0,C37=""),"AK ?",IF(ISERROR(LOOKUP(B37,INDEX(Basis!$B$10:$D$12,,C37),Basis!$A$10:$A$12)),"-",LOOKUP(B37,INDEX(Basis!$B$10:$D$12,,C37),Basis!$A$10:$A$12)))</f>
        <v>-</v>
      </c>
      <c r="R37" s="15">
        <f t="shared" si="1"/>
        <v>0</v>
      </c>
      <c r="S37" s="15">
        <f aca="true" t="shared" si="5" ref="S37:AC46">COUNTIF($F37:$O37,S$6)*S$5</f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  <c r="AC37" s="15">
        <f t="shared" si="5"/>
        <v>0</v>
      </c>
    </row>
    <row r="38" spans="1:29" ht="15">
      <c r="A38" s="19">
        <v>32</v>
      </c>
      <c r="B38" s="20">
        <f t="shared" si="0"/>
        <v>0</v>
      </c>
      <c r="C38" s="36"/>
      <c r="D38" s="24"/>
      <c r="E38" s="26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2" t="str">
        <f>IF(AND(COUNT(F38:O38)&gt;0,C38=""),"AK ?",IF(ISERROR(LOOKUP(B38,INDEX(Basis!$B$10:$D$12,,C38),Basis!$A$10:$A$12)),"-",LOOKUP(B38,INDEX(Basis!$B$10:$D$12,,C38),Basis!$A$10:$A$12)))</f>
        <v>-</v>
      </c>
      <c r="R38" s="15">
        <f t="shared" si="1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  <c r="AC38" s="15">
        <f t="shared" si="5"/>
        <v>0</v>
      </c>
    </row>
    <row r="39" spans="1:29" ht="15">
      <c r="A39" s="19">
        <v>33</v>
      </c>
      <c r="B39" s="20">
        <f aca="true" t="shared" si="6" ref="B39:B56">SUM(F39:O39)</f>
        <v>0</v>
      </c>
      <c r="C39" s="36"/>
      <c r="D39" s="24"/>
      <c r="E39" s="26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2" t="str">
        <f>IF(AND(COUNT(F39:O39)&gt;0,C39=""),"AK ?",IF(ISERROR(LOOKUP(B39,INDEX(Basis!$B$10:$D$12,,C39),Basis!$A$10:$A$12)),"-",LOOKUP(B39,INDEX(Basis!$B$10:$D$12,,C39),Basis!$A$10:$A$12)))</f>
        <v>-</v>
      </c>
      <c r="R39" s="15">
        <f aca="true" t="shared" si="7" ref="R39:R56">SUM(S39:AC39)</f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  <c r="AC39" s="15">
        <f t="shared" si="5"/>
        <v>0</v>
      </c>
    </row>
    <row r="40" spans="1:29" ht="15">
      <c r="A40" s="19">
        <v>34</v>
      </c>
      <c r="B40" s="20">
        <f t="shared" si="6"/>
        <v>0</v>
      </c>
      <c r="C40" s="36"/>
      <c r="D40" s="24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2" t="str">
        <f>IF(AND(COUNT(F40:O40)&gt;0,C40=""),"AK ?",IF(ISERROR(LOOKUP(B40,INDEX(Basis!$B$10:$D$12,,C40),Basis!$A$10:$A$12)),"-",LOOKUP(B40,INDEX(Basis!$B$10:$D$12,,C40),Basis!$A$10:$A$12)))</f>
        <v>-</v>
      </c>
      <c r="R40" s="15">
        <f t="shared" si="7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  <c r="AC40" s="15">
        <f t="shared" si="5"/>
        <v>0</v>
      </c>
    </row>
    <row r="41" spans="1:29" ht="15">
      <c r="A41" s="19">
        <v>35</v>
      </c>
      <c r="B41" s="20">
        <f t="shared" si="6"/>
        <v>0</v>
      </c>
      <c r="C41" s="36"/>
      <c r="D41" s="24"/>
      <c r="E41" s="26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2" t="str">
        <f>IF(AND(COUNT(F41:O41)&gt;0,C41=""),"AK ?",IF(ISERROR(LOOKUP(B41,INDEX(Basis!$B$10:$D$12,,C41),Basis!$A$10:$A$12)),"-",LOOKUP(B41,INDEX(Basis!$B$10:$D$12,,C41),Basis!$A$10:$A$12)))</f>
        <v>-</v>
      </c>
      <c r="R41" s="15">
        <f t="shared" si="7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  <c r="AC41" s="15">
        <f t="shared" si="5"/>
        <v>0</v>
      </c>
    </row>
    <row r="42" spans="1:29" ht="15">
      <c r="A42" s="19">
        <v>36</v>
      </c>
      <c r="B42" s="20">
        <f t="shared" si="6"/>
        <v>0</v>
      </c>
      <c r="C42" s="36"/>
      <c r="D42" s="24"/>
      <c r="E42" s="26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2" t="str">
        <f>IF(AND(COUNT(F42:O42)&gt;0,C42=""),"AK ?",IF(ISERROR(LOOKUP(B42,INDEX(Basis!$B$10:$D$12,,C42),Basis!$A$10:$A$12)),"-",LOOKUP(B42,INDEX(Basis!$B$10:$D$12,,C42),Basis!$A$10:$A$12)))</f>
        <v>-</v>
      </c>
      <c r="R42" s="15">
        <f t="shared" si="7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  <c r="AC42" s="15">
        <f t="shared" si="5"/>
        <v>0</v>
      </c>
    </row>
    <row r="43" spans="1:29" ht="15">
      <c r="A43" s="19">
        <v>37</v>
      </c>
      <c r="B43" s="20">
        <f t="shared" si="6"/>
        <v>0</v>
      </c>
      <c r="C43" s="36"/>
      <c r="D43" s="24"/>
      <c r="E43" s="26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2" t="str">
        <f>IF(AND(COUNT(F43:O43)&gt;0,C43=""),"AK ?",IF(ISERROR(LOOKUP(B43,INDEX(Basis!$B$10:$D$12,,C43),Basis!$A$10:$A$12)),"-",LOOKUP(B43,INDEX(Basis!$B$10:$D$12,,C43),Basis!$A$10:$A$12)))</f>
        <v>-</v>
      </c>
      <c r="R43" s="15">
        <f t="shared" si="7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  <c r="AC43" s="15">
        <f t="shared" si="5"/>
        <v>0</v>
      </c>
    </row>
    <row r="44" spans="1:29" ht="15">
      <c r="A44" s="19">
        <v>38</v>
      </c>
      <c r="B44" s="20">
        <f t="shared" si="6"/>
        <v>0</v>
      </c>
      <c r="C44" s="36"/>
      <c r="D44" s="24"/>
      <c r="E44" s="26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2" t="str">
        <f>IF(AND(COUNT(F44:O44)&gt;0,C44=""),"AK ?",IF(ISERROR(LOOKUP(B44,INDEX(Basis!$B$10:$D$12,,C44),Basis!$A$10:$A$12)),"-",LOOKUP(B44,INDEX(Basis!$B$10:$D$12,,C44),Basis!$A$10:$A$12)))</f>
        <v>-</v>
      </c>
      <c r="R44" s="15">
        <f t="shared" si="7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  <c r="AC44" s="15">
        <f t="shared" si="5"/>
        <v>0</v>
      </c>
    </row>
    <row r="45" spans="1:29" ht="15">
      <c r="A45" s="19">
        <v>39</v>
      </c>
      <c r="B45" s="20">
        <f t="shared" si="6"/>
        <v>0</v>
      </c>
      <c r="C45" s="36"/>
      <c r="D45" s="24"/>
      <c r="E45" s="26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2" t="str">
        <f>IF(AND(COUNT(F45:O45)&gt;0,C45=""),"AK ?",IF(ISERROR(LOOKUP(B45,INDEX(Basis!$B$10:$D$12,,C45),Basis!$A$10:$A$12)),"-",LOOKUP(B45,INDEX(Basis!$B$10:$D$12,,C45),Basis!$A$10:$A$12)))</f>
        <v>-</v>
      </c>
      <c r="R45" s="15">
        <f t="shared" si="7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  <c r="AC45" s="15">
        <f t="shared" si="5"/>
        <v>0</v>
      </c>
    </row>
    <row r="46" spans="1:29" ht="15">
      <c r="A46" s="19">
        <v>40</v>
      </c>
      <c r="B46" s="20">
        <f t="shared" si="6"/>
        <v>0</v>
      </c>
      <c r="C46" s="36"/>
      <c r="D46" s="24"/>
      <c r="E46" s="26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2" t="str">
        <f>IF(AND(COUNT(F46:O46)&gt;0,C46=""),"AK ?",IF(ISERROR(LOOKUP(B46,INDEX(Basis!$B$10:$D$12,,C46),Basis!$A$10:$A$12)),"-",LOOKUP(B46,INDEX(Basis!$B$10:$D$12,,C46),Basis!$A$10:$A$12)))</f>
        <v>-</v>
      </c>
      <c r="R46" s="15">
        <f t="shared" si="7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  <c r="AC46" s="15">
        <f t="shared" si="5"/>
        <v>0</v>
      </c>
    </row>
    <row r="47" spans="1:29" ht="15">
      <c r="A47" s="19">
        <v>41</v>
      </c>
      <c r="B47" s="20">
        <f t="shared" si="6"/>
        <v>0</v>
      </c>
      <c r="C47" s="36"/>
      <c r="D47" s="24"/>
      <c r="E47" s="26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22" t="str">
        <f>IF(AND(COUNT(F47:O47)&gt;0,C47=""),"AK ?",IF(ISERROR(LOOKUP(B47,INDEX(Basis!$B$10:$D$12,,C47),Basis!$A$10:$A$12)),"-",LOOKUP(B47,INDEX(Basis!$B$10:$D$12,,C47),Basis!$A$10:$A$12)))</f>
        <v>-</v>
      </c>
      <c r="R47" s="15">
        <f t="shared" si="7"/>
        <v>0</v>
      </c>
      <c r="S47" s="15">
        <f aca="true" t="shared" si="8" ref="S47:AC56">COUNTIF($F47:$O47,S$6)*S$5</f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  <c r="AC47" s="15">
        <f t="shared" si="8"/>
        <v>0</v>
      </c>
    </row>
    <row r="48" spans="1:29" ht="15">
      <c r="A48" s="19">
        <v>42</v>
      </c>
      <c r="B48" s="20">
        <f t="shared" si="6"/>
        <v>0</v>
      </c>
      <c r="C48" s="36"/>
      <c r="D48" s="24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2" t="str">
        <f>IF(AND(COUNT(F48:O48)&gt;0,C48=""),"AK ?",IF(ISERROR(LOOKUP(B48,INDEX(Basis!$B$10:$D$12,,C48),Basis!$A$10:$A$12)),"-",LOOKUP(B48,INDEX(Basis!$B$10:$D$12,,C48),Basis!$A$10:$A$12)))</f>
        <v>-</v>
      </c>
      <c r="R48" s="15">
        <f t="shared" si="7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  <c r="AC48" s="15">
        <f t="shared" si="8"/>
        <v>0</v>
      </c>
    </row>
    <row r="49" spans="1:29" ht="15">
      <c r="A49" s="19">
        <v>43</v>
      </c>
      <c r="B49" s="20">
        <f t="shared" si="6"/>
        <v>0</v>
      </c>
      <c r="C49" s="36"/>
      <c r="D49" s="24"/>
      <c r="E49" s="26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2" t="str">
        <f>IF(AND(COUNT(F49:O49)&gt;0,C49=""),"AK ?",IF(ISERROR(LOOKUP(B49,INDEX(Basis!$B$10:$D$12,,C49),Basis!$A$10:$A$12)),"-",LOOKUP(B49,INDEX(Basis!$B$10:$D$12,,C49),Basis!$A$10:$A$12)))</f>
        <v>-</v>
      </c>
      <c r="R49" s="15">
        <f t="shared" si="7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  <c r="AC49" s="15">
        <f t="shared" si="8"/>
        <v>0</v>
      </c>
    </row>
    <row r="50" spans="1:29" ht="15">
      <c r="A50" s="19">
        <v>44</v>
      </c>
      <c r="B50" s="20">
        <f t="shared" si="6"/>
        <v>0</v>
      </c>
      <c r="C50" s="36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2" t="str">
        <f>IF(AND(COUNT(F50:O50)&gt;0,C50=""),"AK ?",IF(ISERROR(LOOKUP(B50,INDEX(Basis!$B$10:$D$12,,C50),Basis!$A$10:$A$12)),"-",LOOKUP(B50,INDEX(Basis!$B$10:$D$12,,C50),Basis!$A$10:$A$12)))</f>
        <v>-</v>
      </c>
      <c r="R50" s="15">
        <f t="shared" si="7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  <c r="AC50" s="15">
        <f t="shared" si="8"/>
        <v>0</v>
      </c>
    </row>
    <row r="51" spans="1:29" ht="15">
      <c r="A51" s="19">
        <v>45</v>
      </c>
      <c r="B51" s="20">
        <f t="shared" si="6"/>
        <v>0</v>
      </c>
      <c r="C51" s="36"/>
      <c r="D51" s="24"/>
      <c r="E51" s="26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22" t="str">
        <f>IF(AND(COUNT(F51:O51)&gt;0,C51=""),"AK ?",IF(ISERROR(LOOKUP(B51,INDEX(Basis!$B$10:$D$12,,C51),Basis!$A$10:$A$12)),"-",LOOKUP(B51,INDEX(Basis!$B$10:$D$12,,C51),Basis!$A$10:$A$12)))</f>
        <v>-</v>
      </c>
      <c r="R51" s="15">
        <f t="shared" si="7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  <c r="AC51" s="15">
        <f t="shared" si="8"/>
        <v>0</v>
      </c>
    </row>
    <row r="52" spans="1:29" ht="15">
      <c r="A52" s="19">
        <v>46</v>
      </c>
      <c r="B52" s="20">
        <f t="shared" si="6"/>
        <v>0</v>
      </c>
      <c r="C52" s="36"/>
      <c r="D52" s="24"/>
      <c r="E52" s="26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22" t="str">
        <f>IF(AND(COUNT(F52:O52)&gt;0,C52=""),"AK ?",IF(ISERROR(LOOKUP(B52,INDEX(Basis!$B$10:$D$12,,C52),Basis!$A$10:$A$12)),"-",LOOKUP(B52,INDEX(Basis!$B$10:$D$12,,C52),Basis!$A$10:$A$12)))</f>
        <v>-</v>
      </c>
      <c r="R52" s="15">
        <f t="shared" si="7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  <c r="AC52" s="15">
        <f t="shared" si="8"/>
        <v>0</v>
      </c>
    </row>
    <row r="53" spans="1:29" ht="15">
      <c r="A53" s="19">
        <v>47</v>
      </c>
      <c r="B53" s="20">
        <f t="shared" si="6"/>
        <v>0</v>
      </c>
      <c r="C53" s="36"/>
      <c r="D53" s="24"/>
      <c r="E53" s="26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2" t="str">
        <f>IF(AND(COUNT(F53:O53)&gt;0,C53=""),"AK ?",IF(ISERROR(LOOKUP(B53,INDEX(Basis!$B$10:$D$12,,C53),Basis!$A$10:$A$12)),"-",LOOKUP(B53,INDEX(Basis!$B$10:$D$12,,C53),Basis!$A$10:$A$12)))</f>
        <v>-</v>
      </c>
      <c r="R53" s="15">
        <f t="shared" si="7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  <c r="AC53" s="15">
        <f t="shared" si="8"/>
        <v>0</v>
      </c>
    </row>
    <row r="54" spans="1:29" ht="15">
      <c r="A54" s="19">
        <v>48</v>
      </c>
      <c r="B54" s="20">
        <f t="shared" si="6"/>
        <v>0</v>
      </c>
      <c r="C54" s="36"/>
      <c r="D54" s="24"/>
      <c r="E54" s="26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22" t="str">
        <f>IF(AND(COUNT(F54:O54)&gt;0,C54=""),"AK ?",IF(ISERROR(LOOKUP(B54,INDEX(Basis!$B$10:$D$12,,C54),Basis!$A$10:$A$12)),"-",LOOKUP(B54,INDEX(Basis!$B$10:$D$12,,C54),Basis!$A$10:$A$12)))</f>
        <v>-</v>
      </c>
      <c r="R54" s="15">
        <f t="shared" si="7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  <c r="AC54" s="15">
        <f t="shared" si="8"/>
        <v>0</v>
      </c>
    </row>
    <row r="55" spans="1:29" ht="15">
      <c r="A55" s="19">
        <v>49</v>
      </c>
      <c r="B55" s="20">
        <f t="shared" si="6"/>
        <v>0</v>
      </c>
      <c r="C55" s="36"/>
      <c r="D55" s="24"/>
      <c r="E55" s="26"/>
      <c r="F55" s="24"/>
      <c r="G55" s="24"/>
      <c r="H55" s="24"/>
      <c r="I55" s="24"/>
      <c r="J55" s="24"/>
      <c r="K55" s="24"/>
      <c r="L55" s="24"/>
      <c r="M55" s="24"/>
      <c r="N55" s="33"/>
      <c r="O55" s="25"/>
      <c r="P55" s="22" t="str">
        <f>IF(AND(COUNT(F55:O55)&gt;0,C55=""),"AK ?",IF(ISERROR(LOOKUP(B55,INDEX(Basis!$B$10:$D$12,,C55),Basis!$A$10:$A$12)),"-",LOOKUP(B55,INDEX(Basis!$B$10:$D$12,,C55),Basis!$A$10:$A$12)))</f>
        <v>-</v>
      </c>
      <c r="R55" s="15">
        <f t="shared" si="7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  <c r="AC55" s="15">
        <f t="shared" si="8"/>
        <v>0</v>
      </c>
    </row>
    <row r="56" spans="1:29" ht="15.75" thickBot="1">
      <c r="A56" s="19">
        <v>50</v>
      </c>
      <c r="B56" s="20">
        <f t="shared" si="6"/>
        <v>0</v>
      </c>
      <c r="C56" s="36"/>
      <c r="D56" s="24"/>
      <c r="E56" s="26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7" t="str">
        <f>IF(AND(COUNT(F56:O56)&gt;0,C56=""),"AK ?",IF(ISERROR(LOOKUP(B56,INDEX(Basis!$B$10:$D$12,,C56),Basis!$A$10:$A$12)),"-",LOOKUP(B56,INDEX(Basis!$B$10:$D$12,,C56),Basis!$A$10:$A$12)))</f>
        <v>-</v>
      </c>
      <c r="R56" s="15">
        <f t="shared" si="7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  <c r="AC56" s="15">
        <f t="shared" si="8"/>
        <v>0</v>
      </c>
    </row>
    <row r="57" spans="19:26" ht="12">
      <c r="S57" s="2"/>
      <c r="T57" s="2"/>
      <c r="U57" s="2"/>
      <c r="V57" s="2"/>
      <c r="W57" s="2"/>
      <c r="X57" s="2"/>
      <c r="Y57" s="2"/>
      <c r="Z57" s="2"/>
    </row>
    <row r="155" spans="4:5" ht="15">
      <c r="D155" s="28"/>
      <c r="E155" s="28"/>
    </row>
    <row r="156" spans="4:5" ht="15">
      <c r="D156" s="28"/>
      <c r="E156" s="28"/>
    </row>
    <row r="157" spans="4:5" ht="15">
      <c r="D157" s="28"/>
      <c r="E157" s="28"/>
    </row>
    <row r="158" spans="4:5" ht="15">
      <c r="D158" s="28"/>
      <c r="E158" s="28"/>
    </row>
    <row r="159" spans="4:5" ht="15">
      <c r="D159" s="28"/>
      <c r="E159" s="28"/>
    </row>
    <row r="160" spans="4:5" ht="15">
      <c r="D160" s="28"/>
      <c r="E160" s="28"/>
    </row>
    <row r="161" spans="4:5" ht="15">
      <c r="D161" s="28"/>
      <c r="E161" s="28"/>
    </row>
    <row r="162" spans="4:5" ht="15">
      <c r="D162" s="28"/>
      <c r="E162" s="28"/>
    </row>
    <row r="163" spans="4:5" ht="15">
      <c r="D163" s="28"/>
      <c r="E163" s="28"/>
    </row>
    <row r="164" spans="4:5" ht="15">
      <c r="D164" s="28"/>
      <c r="E164" s="28"/>
    </row>
    <row r="165" spans="4:5" ht="15">
      <c r="D165" s="28"/>
      <c r="E165" s="28"/>
    </row>
    <row r="166" spans="4:5" ht="15">
      <c r="D166" s="28"/>
      <c r="E166" s="28"/>
    </row>
    <row r="167" spans="4:5" ht="15">
      <c r="D167" s="28"/>
      <c r="E167" s="28"/>
    </row>
    <row r="168" spans="4:5" ht="15">
      <c r="D168" s="28"/>
      <c r="E168" s="28"/>
    </row>
    <row r="169" spans="4:5" ht="15">
      <c r="D169" s="28"/>
      <c r="E169" s="28"/>
    </row>
    <row r="170" spans="4:5" ht="15">
      <c r="D170" s="28"/>
      <c r="E170" s="28"/>
    </row>
    <row r="171" spans="4:5" ht="15">
      <c r="D171" s="28"/>
      <c r="E171" s="28"/>
    </row>
    <row r="172" spans="4:5" ht="15">
      <c r="D172" s="28"/>
      <c r="E172" s="28"/>
    </row>
    <row r="173" spans="4:5" ht="15">
      <c r="D173" s="28"/>
      <c r="E173" s="28"/>
    </row>
    <row r="174" spans="4:5" ht="15">
      <c r="D174" s="28"/>
      <c r="E174" s="28"/>
    </row>
    <row r="175" spans="4:5" ht="15">
      <c r="D175" s="28"/>
      <c r="E175" s="28"/>
    </row>
    <row r="176" spans="4:5" ht="15">
      <c r="D176" s="28"/>
      <c r="E176" s="28"/>
    </row>
    <row r="177" spans="4:5" ht="15">
      <c r="D177" s="28"/>
      <c r="E177" s="28"/>
    </row>
    <row r="178" spans="4:5" ht="15">
      <c r="D178" s="28"/>
      <c r="E178" s="28"/>
    </row>
    <row r="179" spans="4:5" ht="15">
      <c r="D179" s="28"/>
      <c r="E179" s="28"/>
    </row>
    <row r="180" spans="4:5" ht="15">
      <c r="D180" s="28"/>
      <c r="E180" s="28"/>
    </row>
    <row r="181" spans="4:5" ht="15">
      <c r="D181" s="28"/>
      <c r="E181" s="28"/>
    </row>
    <row r="182" spans="4:5" ht="15">
      <c r="D182" s="28"/>
      <c r="E182" s="28"/>
    </row>
    <row r="183" spans="4:5" ht="15">
      <c r="D183" s="28"/>
      <c r="E183" s="28"/>
    </row>
    <row r="184" spans="4:5" ht="15">
      <c r="D184" s="28"/>
      <c r="E184" s="28"/>
    </row>
    <row r="185" spans="4:5" ht="15">
      <c r="D185" s="28"/>
      <c r="E185" s="28"/>
    </row>
    <row r="186" spans="4:5" ht="15">
      <c r="D186" s="28"/>
      <c r="E186" s="28"/>
    </row>
    <row r="187" spans="4:5" ht="15">
      <c r="D187" s="28"/>
      <c r="E187" s="28"/>
    </row>
    <row r="188" spans="4:5" ht="15">
      <c r="D188" s="28"/>
      <c r="E188" s="28"/>
    </row>
    <row r="189" spans="4:5" ht="15">
      <c r="D189" s="28"/>
      <c r="E189" s="28"/>
    </row>
    <row r="190" spans="4:5" ht="15">
      <c r="D190" s="28"/>
      <c r="E190" s="28"/>
    </row>
    <row r="191" spans="4:5" ht="15">
      <c r="D191" s="28"/>
      <c r="E191" s="28"/>
    </row>
    <row r="192" spans="4:5" ht="15">
      <c r="D192" s="28"/>
      <c r="E192" s="28"/>
    </row>
    <row r="193" spans="4:5" ht="15">
      <c r="D193" s="28"/>
      <c r="E193" s="28"/>
    </row>
    <row r="194" spans="4:5" ht="15">
      <c r="D194" s="28"/>
      <c r="E194" s="28"/>
    </row>
    <row r="195" spans="4:5" ht="15">
      <c r="D195" s="28"/>
      <c r="E195" s="28"/>
    </row>
    <row r="196" spans="4:5" ht="15">
      <c r="D196" s="28"/>
      <c r="E196" s="28"/>
    </row>
    <row r="197" spans="4:5" ht="15">
      <c r="D197" s="28"/>
      <c r="E197" s="28"/>
    </row>
    <row r="198" spans="4:5" ht="15">
      <c r="D198" s="28"/>
      <c r="E198" s="28"/>
    </row>
    <row r="199" spans="4:5" ht="15">
      <c r="D199" s="28"/>
      <c r="E199" s="28"/>
    </row>
    <row r="200" spans="4:5" ht="15">
      <c r="D200" s="28"/>
      <c r="E200" s="28"/>
    </row>
    <row r="201" spans="4:5" ht="15">
      <c r="D201" s="28"/>
      <c r="E201" s="28"/>
    </row>
    <row r="202" spans="4:5" ht="15">
      <c r="D202" s="28"/>
      <c r="E202" s="28"/>
    </row>
    <row r="203" spans="4:5" ht="15">
      <c r="D203" s="28"/>
      <c r="E203" s="28"/>
    </row>
    <row r="204" spans="4:5" ht="15">
      <c r="D204" s="28"/>
      <c r="E204" s="28"/>
    </row>
    <row r="205" spans="4:5" ht="15">
      <c r="D205" s="28"/>
      <c r="E205" s="28"/>
    </row>
    <row r="206" spans="4:5" ht="15">
      <c r="D206" s="28"/>
      <c r="E206" s="28"/>
    </row>
    <row r="207" spans="4:5" ht="15">
      <c r="D207" s="28"/>
      <c r="E207" s="28"/>
    </row>
    <row r="208" spans="4:5" ht="15">
      <c r="D208" s="28"/>
      <c r="E208" s="28"/>
    </row>
    <row r="209" spans="4:5" ht="15">
      <c r="D209" s="28"/>
      <c r="E209" s="28"/>
    </row>
    <row r="210" spans="4:5" ht="15">
      <c r="D210" s="28"/>
      <c r="E210" s="28"/>
    </row>
    <row r="211" spans="4:5" ht="15">
      <c r="D211" s="28"/>
      <c r="E211" s="28"/>
    </row>
    <row r="212" spans="4:5" ht="15">
      <c r="D212" s="28"/>
      <c r="E212" s="28"/>
    </row>
    <row r="213" spans="4:5" ht="15">
      <c r="D213" s="28"/>
      <c r="E213" s="28"/>
    </row>
    <row r="214" spans="4:5" ht="15">
      <c r="D214" s="28"/>
      <c r="E214" s="28"/>
    </row>
    <row r="215" spans="4:5" ht="15">
      <c r="D215" s="28"/>
      <c r="E215" s="28"/>
    </row>
    <row r="216" spans="4:5" ht="15">
      <c r="D216" s="28"/>
      <c r="E216" s="28"/>
    </row>
    <row r="217" spans="4:5" ht="15">
      <c r="D217" s="28"/>
      <c r="E217" s="28"/>
    </row>
    <row r="218" spans="4:5" ht="15">
      <c r="D218" s="28"/>
      <c r="E218" s="28"/>
    </row>
    <row r="219" spans="4:5" ht="15">
      <c r="D219" s="28"/>
      <c r="E219" s="28"/>
    </row>
    <row r="220" spans="4:5" ht="15">
      <c r="D220" s="28"/>
      <c r="E220" s="28"/>
    </row>
    <row r="221" spans="4:5" ht="15">
      <c r="D221" s="28"/>
      <c r="E221" s="28"/>
    </row>
    <row r="222" spans="4:5" ht="15">
      <c r="D222" s="28"/>
      <c r="E222" s="28"/>
    </row>
    <row r="223" spans="4:5" ht="15">
      <c r="D223" s="28"/>
      <c r="E223" s="28"/>
    </row>
    <row r="224" spans="4:5" ht="15">
      <c r="D224" s="28"/>
      <c r="E224" s="28"/>
    </row>
    <row r="225" spans="4:5" ht="15">
      <c r="D225" s="28"/>
      <c r="E225" s="28"/>
    </row>
    <row r="226" spans="4:5" ht="15">
      <c r="D226" s="28"/>
      <c r="E226" s="28"/>
    </row>
    <row r="227" spans="4:5" ht="15">
      <c r="D227" s="28"/>
      <c r="E227" s="28"/>
    </row>
    <row r="228" spans="4:5" ht="15">
      <c r="D228" s="28"/>
      <c r="E228" s="28"/>
    </row>
    <row r="229" spans="4:5" ht="15">
      <c r="D229" s="28"/>
      <c r="E229" s="28"/>
    </row>
    <row r="230" spans="4:5" ht="15">
      <c r="D230" s="28"/>
      <c r="E230" s="28"/>
    </row>
    <row r="231" spans="4:5" ht="15">
      <c r="D231" s="28"/>
      <c r="E231" s="28"/>
    </row>
    <row r="232" spans="4:5" ht="15">
      <c r="D232" s="28"/>
      <c r="E232" s="28"/>
    </row>
    <row r="233" spans="4:5" ht="15">
      <c r="D233" s="28"/>
      <c r="E233" s="28"/>
    </row>
    <row r="234" spans="4:5" ht="15">
      <c r="D234" s="28"/>
      <c r="E234" s="28"/>
    </row>
    <row r="235" spans="4:5" ht="15">
      <c r="D235" s="28"/>
      <c r="E235" s="28"/>
    </row>
    <row r="236" spans="4:5" ht="15">
      <c r="D236" s="28"/>
      <c r="E236" s="28"/>
    </row>
    <row r="237" spans="4:5" ht="15">
      <c r="D237" s="28"/>
      <c r="E237" s="28"/>
    </row>
    <row r="238" spans="4:5" ht="15">
      <c r="D238" s="28"/>
      <c r="E238" s="28"/>
    </row>
    <row r="239" spans="4:5" ht="15">
      <c r="D239" s="28"/>
      <c r="E239" s="28"/>
    </row>
    <row r="240" spans="4:5" ht="15">
      <c r="D240" s="28"/>
      <c r="E240" s="28"/>
    </row>
    <row r="241" spans="4:5" ht="15">
      <c r="D241" s="28"/>
      <c r="E241" s="28"/>
    </row>
    <row r="242" spans="4:5" ht="15">
      <c r="D242" s="28"/>
      <c r="E242" s="28"/>
    </row>
    <row r="243" spans="4:5" ht="15">
      <c r="D243" s="28"/>
      <c r="E243" s="28"/>
    </row>
    <row r="244" spans="4:5" ht="15">
      <c r="D244" s="28"/>
      <c r="E244" s="28"/>
    </row>
    <row r="245" spans="4:5" ht="15">
      <c r="D245" s="28"/>
      <c r="E245" s="28"/>
    </row>
    <row r="246" spans="4:5" ht="15">
      <c r="D246" s="28"/>
      <c r="E246" s="28"/>
    </row>
    <row r="247" spans="4:5" ht="15">
      <c r="D247" s="28"/>
      <c r="E247" s="28"/>
    </row>
    <row r="248" spans="4:5" ht="15">
      <c r="D248" s="28"/>
      <c r="E248" s="28"/>
    </row>
    <row r="249" spans="4:5" ht="15">
      <c r="D249" s="28"/>
      <c r="E249" s="28"/>
    </row>
    <row r="250" spans="4:5" ht="15">
      <c r="D250" s="28"/>
      <c r="E250" s="28"/>
    </row>
    <row r="251" spans="4:5" ht="15">
      <c r="D251" s="28"/>
      <c r="E251" s="28"/>
    </row>
    <row r="252" spans="4:5" ht="15">
      <c r="D252" s="28"/>
      <c r="E252" s="28"/>
    </row>
    <row r="253" spans="4:5" ht="15">
      <c r="D253" s="28"/>
      <c r="E253" s="28"/>
    </row>
    <row r="254" spans="4:5" ht="15">
      <c r="D254" s="28"/>
      <c r="E254" s="28"/>
    </row>
    <row r="255" spans="4:5" ht="15">
      <c r="D255" s="28"/>
      <c r="E255" s="28"/>
    </row>
    <row r="256" spans="4:5" ht="15">
      <c r="D256" s="28"/>
      <c r="E256" s="28"/>
    </row>
    <row r="257" spans="4:5" ht="15">
      <c r="D257" s="28"/>
      <c r="E257" s="28"/>
    </row>
    <row r="258" spans="4:5" ht="15">
      <c r="D258" s="28"/>
      <c r="E258" s="28"/>
    </row>
    <row r="259" spans="4:5" ht="15">
      <c r="D259" s="28"/>
      <c r="E259" s="28"/>
    </row>
    <row r="260" spans="4:5" ht="15">
      <c r="D260" s="28"/>
      <c r="E260" s="28"/>
    </row>
    <row r="261" spans="4:5" ht="15">
      <c r="D261" s="28"/>
      <c r="E261" s="28"/>
    </row>
    <row r="262" spans="4:5" ht="15">
      <c r="D262" s="28"/>
      <c r="E262" s="28"/>
    </row>
    <row r="263" spans="4:5" ht="15">
      <c r="D263" s="28"/>
      <c r="E263" s="28"/>
    </row>
    <row r="264" spans="4:5" ht="15">
      <c r="D264" s="28"/>
      <c r="E264" s="28"/>
    </row>
    <row r="265" spans="4:5" ht="15">
      <c r="D265" s="28"/>
      <c r="E265" s="28"/>
    </row>
    <row r="266" spans="4:5" ht="15">
      <c r="D266" s="28"/>
      <c r="E266" s="28"/>
    </row>
    <row r="267" spans="4:5" ht="15">
      <c r="D267" s="28"/>
      <c r="E267" s="28"/>
    </row>
    <row r="268" spans="4:5" ht="15">
      <c r="D268" s="28"/>
      <c r="E268" s="28"/>
    </row>
    <row r="269" spans="4:5" ht="15">
      <c r="D269" s="28"/>
      <c r="E269" s="28"/>
    </row>
    <row r="270" spans="4:5" ht="15">
      <c r="D270" s="28"/>
      <c r="E270" s="28"/>
    </row>
    <row r="271" spans="4:5" ht="15">
      <c r="D271" s="28"/>
      <c r="E271" s="28"/>
    </row>
    <row r="272" spans="4:5" ht="15">
      <c r="D272" s="28"/>
      <c r="E272" s="28"/>
    </row>
    <row r="273" spans="4:5" ht="15">
      <c r="D273" s="28"/>
      <c r="E273" s="28"/>
    </row>
    <row r="274" spans="4:5" ht="15">
      <c r="D274" s="28"/>
      <c r="E274" s="28"/>
    </row>
    <row r="275" spans="4:5" ht="15">
      <c r="D275" s="28"/>
      <c r="E275" s="28"/>
    </row>
    <row r="276" spans="4:5" ht="15">
      <c r="D276" s="28"/>
      <c r="E276" s="28"/>
    </row>
    <row r="277" spans="4:5" ht="15">
      <c r="D277" s="28"/>
      <c r="E277" s="28"/>
    </row>
    <row r="278" spans="4:5" ht="15">
      <c r="D278" s="28"/>
      <c r="E278" s="28"/>
    </row>
    <row r="279" spans="4:5" ht="15">
      <c r="D279" s="28"/>
      <c r="E279" s="28"/>
    </row>
    <row r="280" spans="4:5" ht="15">
      <c r="D280" s="28"/>
      <c r="E280" s="28"/>
    </row>
    <row r="281" spans="4:5" ht="15">
      <c r="D281" s="28"/>
      <c r="E281" s="28"/>
    </row>
    <row r="282" spans="4:5" ht="15">
      <c r="D282" s="28"/>
      <c r="E282" s="28"/>
    </row>
    <row r="283" spans="4:5" ht="15">
      <c r="D283" s="28"/>
      <c r="E283" s="28"/>
    </row>
    <row r="284" spans="4:5" ht="15">
      <c r="D284" s="28"/>
      <c r="E284" s="28"/>
    </row>
    <row r="285" spans="4:5" ht="15">
      <c r="D285" s="28"/>
      <c r="E285" s="28"/>
    </row>
    <row r="286" spans="4:5" ht="15">
      <c r="D286" s="28"/>
      <c r="E286" s="28"/>
    </row>
    <row r="287" spans="4:5" ht="15">
      <c r="D287" s="28"/>
      <c r="E287" s="28"/>
    </row>
    <row r="288" spans="4:5" ht="15">
      <c r="D288" s="28"/>
      <c r="E288" s="28"/>
    </row>
    <row r="289" spans="4:5" ht="15">
      <c r="D289" s="28"/>
      <c r="E289" s="28"/>
    </row>
    <row r="290" spans="4:5" ht="15">
      <c r="D290" s="28"/>
      <c r="E290" s="28"/>
    </row>
    <row r="291" spans="4:5" ht="15">
      <c r="D291" s="28"/>
      <c r="E291" s="28"/>
    </row>
    <row r="292" spans="4:5" ht="15">
      <c r="D292" s="28"/>
      <c r="E292" s="28"/>
    </row>
    <row r="293" spans="4:5" ht="15">
      <c r="D293" s="28"/>
      <c r="E293" s="28"/>
    </row>
    <row r="294" spans="4:5" ht="15">
      <c r="D294" s="28"/>
      <c r="E294" s="28"/>
    </row>
    <row r="295" spans="4:5" ht="15">
      <c r="D295" s="28"/>
      <c r="E295" s="28"/>
    </row>
    <row r="296" spans="4:5" ht="15">
      <c r="D296" s="28"/>
      <c r="E296" s="28"/>
    </row>
    <row r="297" spans="4:5" ht="15">
      <c r="D297" s="28"/>
      <c r="E297" s="28"/>
    </row>
    <row r="298" spans="4:5" ht="15">
      <c r="D298" s="28"/>
      <c r="E298" s="28"/>
    </row>
    <row r="299" spans="4:5" ht="15">
      <c r="D299" s="28"/>
      <c r="E299" s="28"/>
    </row>
    <row r="300" spans="4:5" ht="15">
      <c r="D300" s="28"/>
      <c r="E300" s="28"/>
    </row>
    <row r="301" spans="4:5" ht="15">
      <c r="D301" s="28"/>
      <c r="E301" s="28"/>
    </row>
    <row r="302" spans="4:5" ht="15">
      <c r="D302" s="28"/>
      <c r="E302" s="28"/>
    </row>
    <row r="303" spans="4:5" ht="15">
      <c r="D303" s="28"/>
      <c r="E303" s="28"/>
    </row>
    <row r="304" spans="4:5" ht="15">
      <c r="D304" s="28"/>
      <c r="E304" s="28"/>
    </row>
    <row r="305" spans="4:5" ht="15">
      <c r="D305" s="28"/>
      <c r="E305" s="28"/>
    </row>
    <row r="306" spans="4:5" ht="15">
      <c r="D306" s="28"/>
      <c r="E306" s="28"/>
    </row>
    <row r="307" spans="4:5" ht="15">
      <c r="D307" s="28"/>
      <c r="E307" s="28"/>
    </row>
    <row r="308" spans="4:5" ht="15">
      <c r="D308" s="28"/>
      <c r="E308" s="28"/>
    </row>
    <row r="309" spans="4:5" ht="15">
      <c r="D309" s="28"/>
      <c r="E309" s="28"/>
    </row>
    <row r="310" spans="4:5" ht="15">
      <c r="D310" s="28"/>
      <c r="E310" s="28"/>
    </row>
    <row r="311" spans="4:5" ht="15">
      <c r="D311" s="28"/>
      <c r="E311" s="28"/>
    </row>
    <row r="312" spans="4:5" ht="15">
      <c r="D312" s="28"/>
      <c r="E312" s="28"/>
    </row>
    <row r="313" spans="4:5" ht="15">
      <c r="D313" s="28"/>
      <c r="E313" s="28"/>
    </row>
    <row r="314" spans="4:5" ht="15">
      <c r="D314" s="28"/>
      <c r="E314" s="28"/>
    </row>
    <row r="315" spans="4:5" ht="15">
      <c r="D315" s="28"/>
      <c r="E315" s="28"/>
    </row>
    <row r="316" spans="4:5" ht="15">
      <c r="D316" s="28"/>
      <c r="E316" s="28"/>
    </row>
    <row r="317" spans="4:5" ht="15">
      <c r="D317" s="28"/>
      <c r="E317" s="28"/>
    </row>
    <row r="318" spans="4:5" ht="15">
      <c r="D318" s="28"/>
      <c r="E318" s="28"/>
    </row>
    <row r="319" spans="4:5" ht="15">
      <c r="D319" s="28"/>
      <c r="E319" s="28"/>
    </row>
    <row r="320" spans="4:5" ht="15">
      <c r="D320" s="28"/>
      <c r="E320" s="28"/>
    </row>
    <row r="321" spans="4:5" ht="15">
      <c r="D321" s="28"/>
      <c r="E321" s="28"/>
    </row>
    <row r="322" spans="4:5" ht="15">
      <c r="D322" s="28"/>
      <c r="E322" s="28"/>
    </row>
    <row r="323" spans="4:5" ht="15">
      <c r="D323" s="28"/>
      <c r="E323" s="28"/>
    </row>
    <row r="324" spans="4:5" ht="15">
      <c r="D324" s="28"/>
      <c r="E324" s="28"/>
    </row>
    <row r="325" spans="4:5" ht="15">
      <c r="D325" s="28"/>
      <c r="E325" s="28"/>
    </row>
    <row r="326" spans="4:5" ht="15">
      <c r="D326" s="28"/>
      <c r="E326" s="28"/>
    </row>
    <row r="327" spans="4:5" ht="15">
      <c r="D327" s="28"/>
      <c r="E327" s="28"/>
    </row>
    <row r="328" spans="4:5" ht="15">
      <c r="D328" s="28"/>
      <c r="E328" s="28"/>
    </row>
    <row r="329" spans="4:5" ht="15">
      <c r="D329" s="28"/>
      <c r="E329" s="28"/>
    </row>
    <row r="330" spans="4:5" ht="15">
      <c r="D330" s="28"/>
      <c r="E330" s="28"/>
    </row>
    <row r="331" spans="4:5" ht="15">
      <c r="D331" s="28"/>
      <c r="E331" s="28"/>
    </row>
    <row r="332" spans="4:5" ht="15">
      <c r="D332" s="28"/>
      <c r="E332" s="28"/>
    </row>
    <row r="333" spans="4:5" ht="15">
      <c r="D333" s="28"/>
      <c r="E333" s="28"/>
    </row>
    <row r="334" spans="4:5" ht="15">
      <c r="D334" s="28"/>
      <c r="E334" s="28"/>
    </row>
    <row r="335" spans="4:5" ht="15">
      <c r="D335" s="28"/>
      <c r="E335" s="28"/>
    </row>
    <row r="336" spans="4:5" ht="15">
      <c r="D336" s="28"/>
      <c r="E336" s="28"/>
    </row>
    <row r="337" spans="4:5" ht="15">
      <c r="D337" s="28"/>
      <c r="E337" s="28"/>
    </row>
    <row r="338" spans="4:5" ht="15">
      <c r="D338" s="28"/>
      <c r="E338" s="28"/>
    </row>
    <row r="339" spans="4:5" ht="15">
      <c r="D339" s="28"/>
      <c r="E339" s="28"/>
    </row>
    <row r="340" spans="4:5" ht="15">
      <c r="D340" s="28"/>
      <c r="E340" s="28"/>
    </row>
    <row r="341" spans="4:5" ht="15">
      <c r="D341" s="28"/>
      <c r="E341" s="28"/>
    </row>
    <row r="342" spans="4:5" ht="15">
      <c r="D342" s="28"/>
      <c r="E342" s="28"/>
    </row>
    <row r="343" spans="4:5" ht="15">
      <c r="D343" s="28"/>
      <c r="E343" s="28"/>
    </row>
    <row r="344" spans="4:5" ht="15">
      <c r="D344" s="28"/>
      <c r="E344" s="28"/>
    </row>
    <row r="345" spans="4:5" ht="15">
      <c r="D345" s="28"/>
      <c r="E345" s="28"/>
    </row>
    <row r="346" spans="4:5" ht="15">
      <c r="D346" s="28"/>
      <c r="E346" s="28"/>
    </row>
    <row r="347" spans="4:5" ht="15">
      <c r="D347" s="28"/>
      <c r="E347" s="28"/>
    </row>
    <row r="348" spans="4:5" ht="15">
      <c r="D348" s="28"/>
      <c r="E348" s="28"/>
    </row>
    <row r="349" spans="4:5" ht="15">
      <c r="D349" s="28"/>
      <c r="E349" s="28"/>
    </row>
    <row r="350" spans="4:5" ht="15">
      <c r="D350" s="28"/>
      <c r="E350" s="28"/>
    </row>
    <row r="351" spans="4:5" ht="15">
      <c r="D351" s="28"/>
      <c r="E351" s="28"/>
    </row>
    <row r="352" spans="4:5" ht="15">
      <c r="D352" s="28"/>
      <c r="E352" s="28"/>
    </row>
    <row r="353" spans="4:5" ht="15">
      <c r="D353" s="28"/>
      <c r="E353" s="28"/>
    </row>
    <row r="354" spans="4:5" ht="15">
      <c r="D354" s="28"/>
      <c r="E354" s="28"/>
    </row>
    <row r="355" spans="4:5" ht="15">
      <c r="D355" s="28"/>
      <c r="E355" s="28"/>
    </row>
    <row r="356" spans="4:5" ht="15">
      <c r="D356" s="28"/>
      <c r="E356" s="28"/>
    </row>
    <row r="357" spans="4:5" ht="15">
      <c r="D357" s="28"/>
      <c r="E357" s="28"/>
    </row>
    <row r="358" spans="4:5" ht="15">
      <c r="D358" s="28"/>
      <c r="E358" s="28"/>
    </row>
    <row r="359" spans="4:5" ht="15">
      <c r="D359" s="28"/>
      <c r="E359" s="28"/>
    </row>
    <row r="360" spans="4:5" ht="15">
      <c r="D360" s="28"/>
      <c r="E360" s="28"/>
    </row>
    <row r="361" spans="4:5" ht="15">
      <c r="D361" s="28"/>
      <c r="E361" s="28"/>
    </row>
    <row r="362" spans="4:5" ht="15">
      <c r="D362" s="28"/>
      <c r="E362" s="28"/>
    </row>
    <row r="363" spans="4:5" ht="15">
      <c r="D363" s="28"/>
      <c r="E363" s="28"/>
    </row>
    <row r="364" spans="4:5" ht="15">
      <c r="D364" s="28"/>
      <c r="E364" s="28"/>
    </row>
    <row r="365" spans="4:5" ht="15">
      <c r="D365" s="28"/>
      <c r="E365" s="28"/>
    </row>
    <row r="366" spans="4:5" ht="15">
      <c r="D366" s="28"/>
      <c r="E366" s="28"/>
    </row>
    <row r="367" spans="4:5" ht="15">
      <c r="D367" s="28"/>
      <c r="E367" s="28"/>
    </row>
    <row r="368" spans="4:5" ht="15">
      <c r="D368" s="28"/>
      <c r="E368" s="28"/>
    </row>
    <row r="369" spans="4:5" ht="15">
      <c r="D369" s="28"/>
      <c r="E369" s="28"/>
    </row>
    <row r="370" spans="4:5" ht="15">
      <c r="D370" s="28"/>
      <c r="E370" s="28"/>
    </row>
    <row r="371" spans="4:5" ht="15">
      <c r="D371" s="28"/>
      <c r="E371" s="28"/>
    </row>
    <row r="372" spans="4:5" ht="15">
      <c r="D372" s="28"/>
      <c r="E372" s="28"/>
    </row>
    <row r="373" spans="4:5" ht="15">
      <c r="D373" s="28"/>
      <c r="E373" s="28"/>
    </row>
    <row r="374" spans="4:5" ht="15">
      <c r="D374" s="28"/>
      <c r="E374" s="28"/>
    </row>
    <row r="375" spans="4:5" ht="15">
      <c r="D375" s="28"/>
      <c r="E375" s="28"/>
    </row>
    <row r="376" spans="4:5" ht="15">
      <c r="D376" s="28"/>
      <c r="E376" s="28"/>
    </row>
    <row r="377" spans="4:5" ht="15">
      <c r="D377" s="28"/>
      <c r="E377" s="28"/>
    </row>
    <row r="378" spans="4:5" ht="15">
      <c r="D378" s="28"/>
      <c r="E378" s="28"/>
    </row>
    <row r="379" spans="4:5" ht="15">
      <c r="D379" s="28"/>
      <c r="E379" s="28"/>
    </row>
    <row r="380" spans="4:5" ht="15">
      <c r="D380" s="28"/>
      <c r="E380" s="28"/>
    </row>
    <row r="381" spans="4:5" ht="15">
      <c r="D381" s="28"/>
      <c r="E381" s="28"/>
    </row>
    <row r="382" spans="4:5" ht="15">
      <c r="D382" s="28"/>
      <c r="E382" s="28"/>
    </row>
    <row r="383" spans="4:5" ht="15">
      <c r="D383" s="28"/>
      <c r="E383" s="28"/>
    </row>
    <row r="384" spans="4:5" ht="15">
      <c r="D384" s="28"/>
      <c r="E384" s="28"/>
    </row>
    <row r="385" spans="4:5" ht="15">
      <c r="D385" s="28"/>
      <c r="E385" s="28"/>
    </row>
    <row r="386" spans="4:5" ht="15">
      <c r="D386" s="28"/>
      <c r="E386" s="28"/>
    </row>
    <row r="387" spans="4:5" ht="15">
      <c r="D387" s="28"/>
      <c r="E387" s="28"/>
    </row>
    <row r="388" spans="4:5" ht="15">
      <c r="D388" s="28"/>
      <c r="E388" s="28"/>
    </row>
    <row r="389" spans="4:5" ht="15">
      <c r="D389" s="28"/>
      <c r="E389" s="28"/>
    </row>
    <row r="390" spans="4:5" ht="15">
      <c r="D390" s="28"/>
      <c r="E390" s="28"/>
    </row>
    <row r="391" spans="4:5" ht="15">
      <c r="D391" s="28"/>
      <c r="E391" s="28"/>
    </row>
    <row r="392" spans="4:5" ht="15">
      <c r="D392" s="28"/>
      <c r="E392" s="28"/>
    </row>
    <row r="393" spans="4:5" ht="15">
      <c r="D393" s="28"/>
      <c r="E393" s="28"/>
    </row>
    <row r="394" spans="4:5" ht="15">
      <c r="D394" s="28"/>
      <c r="E394" s="28"/>
    </row>
    <row r="395" spans="4:5" ht="15">
      <c r="D395" s="28"/>
      <c r="E395" s="28"/>
    </row>
    <row r="396" spans="4:5" ht="15">
      <c r="D396" s="28"/>
      <c r="E396" s="28"/>
    </row>
    <row r="397" spans="4:5" ht="15">
      <c r="D397" s="28"/>
      <c r="E397" s="28"/>
    </row>
    <row r="398" spans="4:5" ht="15">
      <c r="D398" s="28"/>
      <c r="E398" s="28"/>
    </row>
    <row r="399" spans="4:5" ht="15">
      <c r="D399" s="28"/>
      <c r="E399" s="28"/>
    </row>
    <row r="400" spans="4:5" ht="15">
      <c r="D400" s="28"/>
      <c r="E400" s="28"/>
    </row>
    <row r="401" spans="4:5" ht="15">
      <c r="D401" s="28"/>
      <c r="E401" s="28"/>
    </row>
    <row r="402" spans="4:5" ht="15">
      <c r="D402" s="28"/>
      <c r="E402" s="28"/>
    </row>
    <row r="403" spans="4:5" ht="15">
      <c r="D403" s="28"/>
      <c r="E403" s="28"/>
    </row>
    <row r="404" spans="4:5" ht="15">
      <c r="D404" s="28"/>
      <c r="E404" s="28"/>
    </row>
    <row r="405" spans="4:5" ht="15">
      <c r="D405" s="28"/>
      <c r="E405" s="28"/>
    </row>
    <row r="406" spans="4:5" ht="15">
      <c r="D406" s="28"/>
      <c r="E406" s="28"/>
    </row>
    <row r="407" spans="4:5" ht="15">
      <c r="D407" s="28"/>
      <c r="E407" s="28"/>
    </row>
    <row r="408" spans="4:5" ht="15">
      <c r="D408" s="28"/>
      <c r="E408" s="28"/>
    </row>
    <row r="409" spans="4:5" ht="15">
      <c r="D409" s="28"/>
      <c r="E409" s="28"/>
    </row>
    <row r="410" spans="4:5" ht="15">
      <c r="D410" s="28"/>
      <c r="E410" s="28"/>
    </row>
    <row r="411" spans="4:5" ht="15">
      <c r="D411" s="28"/>
      <c r="E411" s="28"/>
    </row>
    <row r="412" spans="4:5" ht="15">
      <c r="D412" s="28"/>
      <c r="E412" s="28"/>
    </row>
    <row r="413" spans="4:5" ht="15">
      <c r="D413" s="28"/>
      <c r="E413" s="28"/>
    </row>
    <row r="414" spans="4:5" ht="15">
      <c r="D414" s="28"/>
      <c r="E414" s="28"/>
    </row>
    <row r="415" spans="4:5" ht="15">
      <c r="D415" s="28"/>
      <c r="E415" s="28"/>
    </row>
    <row r="416" spans="4:5" ht="15">
      <c r="D416" s="28"/>
      <c r="E416" s="28"/>
    </row>
    <row r="417" spans="4:5" ht="15">
      <c r="D417" s="28"/>
      <c r="E417" s="28"/>
    </row>
    <row r="418" spans="4:5" ht="15">
      <c r="D418" s="28"/>
      <c r="E418" s="28"/>
    </row>
    <row r="419" spans="4:5" ht="15">
      <c r="D419" s="28"/>
      <c r="E419" s="28"/>
    </row>
    <row r="420" spans="4:5" ht="15">
      <c r="D420" s="28"/>
      <c r="E420" s="28"/>
    </row>
    <row r="421" spans="4:5" ht="15">
      <c r="D421" s="28"/>
      <c r="E421" s="28"/>
    </row>
    <row r="422" spans="4:5" ht="15">
      <c r="D422" s="28"/>
      <c r="E422" s="28"/>
    </row>
    <row r="423" spans="4:5" ht="15">
      <c r="D423" s="28"/>
      <c r="E423" s="28"/>
    </row>
    <row r="424" spans="4:5" ht="15">
      <c r="D424" s="28"/>
      <c r="E424" s="28"/>
    </row>
    <row r="425" spans="4:5" ht="15">
      <c r="D425" s="28"/>
      <c r="E425" s="28"/>
    </row>
    <row r="426" spans="4:5" ht="15">
      <c r="D426" s="28"/>
      <c r="E426" s="28"/>
    </row>
    <row r="427" spans="4:5" ht="15">
      <c r="D427" s="28"/>
      <c r="E427" s="28"/>
    </row>
    <row r="428" spans="4:5" ht="15">
      <c r="D428" s="28"/>
      <c r="E428" s="28"/>
    </row>
    <row r="429" spans="4:5" ht="15">
      <c r="D429" s="28"/>
      <c r="E429" s="28"/>
    </row>
    <row r="430" spans="4:5" ht="15">
      <c r="D430" s="28"/>
      <c r="E430" s="28"/>
    </row>
    <row r="431" spans="4:5" ht="15">
      <c r="D431" s="28"/>
      <c r="E431" s="28"/>
    </row>
    <row r="432" spans="4:5" ht="15">
      <c r="D432" s="28"/>
      <c r="E432" s="28"/>
    </row>
    <row r="433" spans="4:5" ht="15">
      <c r="D433" s="28"/>
      <c r="E433" s="28"/>
    </row>
    <row r="434" spans="4:5" ht="15">
      <c r="D434" s="28"/>
      <c r="E434" s="28"/>
    </row>
    <row r="435" spans="4:5" ht="15">
      <c r="D435" s="28"/>
      <c r="E435" s="28"/>
    </row>
    <row r="436" spans="4:5" ht="15">
      <c r="D436" s="28"/>
      <c r="E436" s="28"/>
    </row>
    <row r="437" spans="4:5" ht="15">
      <c r="D437" s="28"/>
      <c r="E437" s="28"/>
    </row>
    <row r="438" spans="4:5" ht="15">
      <c r="D438" s="28"/>
      <c r="E438" s="28"/>
    </row>
    <row r="439" spans="4:5" ht="15">
      <c r="D439" s="28"/>
      <c r="E439" s="28"/>
    </row>
    <row r="440" spans="4:5" ht="15">
      <c r="D440" s="28"/>
      <c r="E440" s="28"/>
    </row>
    <row r="441" spans="4:5" ht="15">
      <c r="D441" s="28"/>
      <c r="E441" s="28"/>
    </row>
    <row r="442" spans="4:5" ht="15">
      <c r="D442" s="28"/>
      <c r="E442" s="28"/>
    </row>
    <row r="443" spans="4:5" ht="15">
      <c r="D443" s="28"/>
      <c r="E443" s="28"/>
    </row>
    <row r="444" spans="4:5" ht="15">
      <c r="D444" s="28"/>
      <c r="E444" s="28"/>
    </row>
    <row r="445" spans="4:5" ht="15">
      <c r="D445" s="28"/>
      <c r="E445" s="28"/>
    </row>
    <row r="446" spans="4:5" ht="15">
      <c r="D446" s="28"/>
      <c r="E446" s="28"/>
    </row>
    <row r="447" spans="4:5" ht="15">
      <c r="D447" s="28"/>
      <c r="E447" s="28"/>
    </row>
    <row r="448" spans="4:5" ht="15">
      <c r="D448" s="28"/>
      <c r="E448" s="28"/>
    </row>
    <row r="449" spans="4:5" ht="15">
      <c r="D449" s="28"/>
      <c r="E449" s="28"/>
    </row>
    <row r="450" spans="4:5" ht="15">
      <c r="D450" s="28"/>
      <c r="E450" s="28"/>
    </row>
    <row r="451" spans="4:5" ht="15">
      <c r="D451" s="28"/>
      <c r="E451" s="28"/>
    </row>
    <row r="452" spans="4:5" ht="15">
      <c r="D452" s="28"/>
      <c r="E452" s="28"/>
    </row>
    <row r="453" spans="4:5" ht="15">
      <c r="D453" s="28"/>
      <c r="E453" s="28"/>
    </row>
    <row r="454" spans="4:5" ht="15">
      <c r="D454" s="28"/>
      <c r="E454" s="28"/>
    </row>
    <row r="455" spans="4:5" ht="15">
      <c r="D455" s="28"/>
      <c r="E455" s="28"/>
    </row>
    <row r="456" spans="4:5" ht="15">
      <c r="D456" s="28"/>
      <c r="E456" s="28"/>
    </row>
    <row r="457" spans="4:5" ht="15">
      <c r="D457" s="28"/>
      <c r="E457" s="28"/>
    </row>
    <row r="458" spans="4:5" ht="15">
      <c r="D458" s="28"/>
      <c r="E458" s="28"/>
    </row>
    <row r="459" spans="4:5" ht="15">
      <c r="D459" s="28"/>
      <c r="E459" s="28"/>
    </row>
    <row r="460" spans="4:5" ht="15">
      <c r="D460" s="28"/>
      <c r="E460" s="28"/>
    </row>
    <row r="461" spans="4:5" ht="15">
      <c r="D461" s="28"/>
      <c r="E461" s="28"/>
    </row>
    <row r="462" spans="4:5" ht="15">
      <c r="D462" s="28"/>
      <c r="E462" s="28"/>
    </row>
    <row r="463" spans="4:5" ht="15">
      <c r="D463" s="28"/>
      <c r="E463" s="28"/>
    </row>
    <row r="464" spans="4:5" ht="15">
      <c r="D464" s="28"/>
      <c r="E464" s="28"/>
    </row>
    <row r="465" spans="4:5" ht="15">
      <c r="D465" s="28"/>
      <c r="E465" s="28"/>
    </row>
    <row r="466" spans="4:5" ht="15">
      <c r="D466" s="28"/>
      <c r="E466" s="28"/>
    </row>
    <row r="467" spans="4:5" ht="15">
      <c r="D467" s="28"/>
      <c r="E467" s="28"/>
    </row>
    <row r="468" spans="4:5" ht="15">
      <c r="D468" s="28"/>
      <c r="E468" s="28"/>
    </row>
    <row r="469" spans="4:5" ht="15">
      <c r="D469" s="28"/>
      <c r="E469" s="28"/>
    </row>
    <row r="470" spans="4:5" ht="15">
      <c r="D470" s="28"/>
      <c r="E470" s="28"/>
    </row>
    <row r="471" spans="4:5" ht="15">
      <c r="D471" s="28"/>
      <c r="E471" s="28"/>
    </row>
    <row r="472" spans="4:5" ht="15">
      <c r="D472" s="28"/>
      <c r="E472" s="28"/>
    </row>
    <row r="473" spans="4:5" ht="15">
      <c r="D473" s="28"/>
      <c r="E473" s="28"/>
    </row>
    <row r="474" spans="4:5" ht="15">
      <c r="D474" s="28"/>
      <c r="E474" s="28"/>
    </row>
    <row r="475" spans="4:5" ht="15">
      <c r="D475" s="28"/>
      <c r="E475" s="28"/>
    </row>
  </sheetData>
  <sheetProtection/>
  <mergeCells count="5">
    <mergeCell ref="F5:O5"/>
    <mergeCell ref="F2:I2"/>
    <mergeCell ref="A1:P1"/>
    <mergeCell ref="A3:P3"/>
    <mergeCell ref="A4:P4"/>
  </mergeCells>
  <dataValidations count="1">
    <dataValidation type="whole" allowBlank="1" showInputMessage="1" showErrorMessage="1" errorTitle="&gt;&gt; I N F O &lt;&lt;" error="Nur Altersklassen 1, 2 oder 3 zulässig !" sqref="C7:C56">
      <formula1>1</formula1>
      <formula2>3</formula2>
    </dataValidation>
  </dataValidations>
  <printOptions horizontalCentered="1" verticalCentered="1"/>
  <pageMargins left="0.7874015748031497" right="0.7874015748031497" top="0.3937007874015748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tabColor indexed="51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C7" sqref="C7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22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4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6">
        <f>Basis!A4-50</f>
        <v>1969</v>
      </c>
      <c r="M4" s="86"/>
      <c r="N4" s="2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3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0</v>
      </c>
      <c r="C7" s="24"/>
      <c r="D7" s="46"/>
      <c r="E7" s="24"/>
      <c r="F7" s="24"/>
      <c r="G7" s="24"/>
      <c r="H7" s="24"/>
      <c r="I7" s="24"/>
      <c r="J7" s="24"/>
      <c r="K7" s="24"/>
      <c r="L7" s="24"/>
      <c r="M7" s="24"/>
      <c r="N7" s="24"/>
      <c r="O7" s="21" t="str">
        <f>IF(ISERROR(LOOKUP(B7,INDEX(Basis!$B$17:$D$19,,2),Basis!$A$17:$A$19)),"-",LOOKUP(B7,INDEX(Basis!$B$17:$D$19,,2),Basis!$A$17:$A$19))</f>
        <v>-</v>
      </c>
      <c r="Q7" s="15">
        <f aca="true" t="shared" si="1" ref="Q7:Q38">SUM(R7:AB7)</f>
        <v>0</v>
      </c>
      <c r="R7" s="15">
        <f aca="true" t="shared" si="2" ref="R7:AB16">COUNTIF($E7:$N7,R$6)*R$5</f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0</v>
      </c>
      <c r="C8" s="24"/>
      <c r="D8" s="46"/>
      <c r="E8" s="24"/>
      <c r="F8" s="24"/>
      <c r="G8" s="24"/>
      <c r="H8" s="24"/>
      <c r="I8" s="24"/>
      <c r="J8" s="24"/>
      <c r="K8" s="24"/>
      <c r="L8" s="24"/>
      <c r="M8" s="24"/>
      <c r="N8" s="24"/>
      <c r="O8" s="22" t="str">
        <f>IF(ISERROR(LOOKUP(B8,INDEX(Basis!$B$17:$D$19,,2),Basis!$A$17:$A$19)),"-",LOOKUP(B8,INDEX(Basis!$B$17:$D$19,,2),Basis!$A$17:$A$19))</f>
        <v>-</v>
      </c>
      <c r="Q8" s="15">
        <f t="shared" si="1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0</v>
      </c>
      <c r="C9" s="24"/>
      <c r="D9" s="46"/>
      <c r="E9" s="24"/>
      <c r="F9" s="24"/>
      <c r="G9" s="24"/>
      <c r="H9" s="24"/>
      <c r="I9" s="24"/>
      <c r="J9" s="24"/>
      <c r="K9" s="24"/>
      <c r="L9" s="24"/>
      <c r="M9" s="24"/>
      <c r="N9" s="24"/>
      <c r="O9" s="22" t="str">
        <f>IF(ISERROR(LOOKUP(B9,INDEX(Basis!$B$17:$D$19,,2),Basis!$A$17:$A$19)),"-",LOOKUP(B9,INDEX(Basis!$B$17:$D$19,,2),Basis!$A$17:$A$19))</f>
        <v>-</v>
      </c>
      <c r="Q9" s="15">
        <f t="shared" si="1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0</v>
      </c>
      <c r="C10" s="24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 t="str">
        <f>IF(ISERROR(LOOKUP(B10,INDEX(Basis!$B$17:$D$19,,2),Basis!$A$17:$A$19)),"-",LOOKUP(B10,INDEX(Basis!$B$17:$D$19,,2),Basis!$A$17:$A$19))</f>
        <v>-</v>
      </c>
      <c r="Q10" s="15">
        <f t="shared" si="1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0</v>
      </c>
      <c r="C11" s="24"/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2" t="str">
        <f>IF(ISERROR(LOOKUP(B11,INDEX(Basis!$B$17:$D$19,,2),Basis!$A$17:$A$19)),"-",LOOKUP(B11,INDEX(Basis!$B$17:$D$19,,2),Basis!$A$17:$A$19))</f>
        <v>-</v>
      </c>
      <c r="Q11" s="15">
        <f t="shared" si="1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0</v>
      </c>
      <c r="C12" s="24"/>
      <c r="D12" s="2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2" t="str">
        <f>IF(ISERROR(LOOKUP(B12,INDEX(Basis!$B$17:$D$19,,2),Basis!$A$17:$A$19)),"-",LOOKUP(B12,INDEX(Basis!$B$17:$D$19,,2),Basis!$A$17:$A$19))</f>
        <v>-</v>
      </c>
      <c r="P12" s="8"/>
      <c r="Q12" s="15">
        <f t="shared" si="1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3">
        <f t="shared" si="0"/>
        <v>0</v>
      </c>
      <c r="C13" s="24"/>
      <c r="D13" s="2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2" t="str">
        <f>IF(ISERROR(LOOKUP(B13,INDEX(Basis!$B$17:$D$19,,2),Basis!$A$17:$A$19)),"-",LOOKUP(B13,INDEX(Basis!$B$17:$D$19,,2),Basis!$A$17:$A$19))</f>
        <v>-</v>
      </c>
      <c r="Q13" s="15">
        <f t="shared" si="1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0</v>
      </c>
      <c r="C14" s="24"/>
      <c r="D14" s="2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2" t="str">
        <f>IF(ISERROR(LOOKUP(B14,INDEX(Basis!$B$17:$D$19,,2),Basis!$A$17:$A$19)),"-",LOOKUP(B14,INDEX(Basis!$B$17:$D$19,,2),Basis!$A$17:$A$19))</f>
        <v>-</v>
      </c>
      <c r="Q14" s="15">
        <f t="shared" si="1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3">
        <f t="shared" si="0"/>
        <v>0</v>
      </c>
      <c r="C15" s="24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2" t="str">
        <f>IF(ISERROR(LOOKUP(B15,INDEX(Basis!$B$17:$D$19,,2),Basis!$A$17:$A$19)),"-",LOOKUP(B15,INDEX(Basis!$B$17:$D$19,,2),Basis!$A$17:$A$19))</f>
        <v>-</v>
      </c>
      <c r="Q15" s="15">
        <f t="shared" si="1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3">
        <f t="shared" si="0"/>
        <v>0</v>
      </c>
      <c r="C16" s="24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2" t="str">
        <f>IF(ISERROR(LOOKUP(B16,INDEX(Basis!$B$17:$D$19,,2),Basis!$A$17:$A$19)),"-",LOOKUP(B16,INDEX(Basis!$B$17:$D$19,,2),Basis!$A$17:$A$19))</f>
        <v>-</v>
      </c>
      <c r="Q16" s="15">
        <f t="shared" si="1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0</v>
      </c>
      <c r="C17" s="24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2" t="str">
        <f>IF(ISERROR(LOOKUP(B17,INDEX(Basis!$B$17:$D$19,,2),Basis!$A$17:$A$19)),"-",LOOKUP(B17,INDEX(Basis!$B$17:$D$19,,2),Basis!$A$17:$A$19))</f>
        <v>-</v>
      </c>
      <c r="Q17" s="15">
        <f t="shared" si="1"/>
        <v>0</v>
      </c>
      <c r="R17" s="15">
        <f aca="true" t="shared" si="3" ref="R17:AB26">COUNTIF($E17:$N17,R$6)*R$5</f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0</v>
      </c>
      <c r="C18" s="30"/>
      <c r="D18" s="3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2" t="str">
        <f>IF(ISERROR(LOOKUP(B18,INDEX(Basis!$B$17:$D$19,,2),Basis!$A$17:$A$19)),"-",LOOKUP(B18,INDEX(Basis!$B$17:$D$19,,2),Basis!$A$17:$A$19))</f>
        <v>-</v>
      </c>
      <c r="Q18" s="15">
        <f t="shared" si="1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0</v>
      </c>
      <c r="C19" s="24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2" t="str">
        <f>IF(ISERROR(LOOKUP(B19,INDEX(Basis!$B$17:$D$19,,2),Basis!$A$17:$A$19)),"-",LOOKUP(B19,INDEX(Basis!$B$17:$D$19,,2),Basis!$A$17:$A$19))</f>
        <v>-</v>
      </c>
      <c r="Q19" s="15">
        <f t="shared" si="1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0</v>
      </c>
      <c r="C20" s="24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2" t="str">
        <f>IF(ISERROR(LOOKUP(B20,INDEX(Basis!$B$17:$D$19,,2),Basis!$A$17:$A$19)),"-",LOOKUP(B20,INDEX(Basis!$B$17:$D$19,,2),Basis!$A$17:$A$19))</f>
        <v>-</v>
      </c>
      <c r="Q20" s="15">
        <f t="shared" si="1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 t="str">
        <f>IF(ISERROR(LOOKUP(B21,INDEX(Basis!$B$17:$D$19,,2),Basis!$A$17:$A$19)),"-",LOOKUP(B21,INDEX(Basis!$B$17:$D$19,,2),Basis!$A$17:$A$19))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 t="str">
        <f>IF(ISERROR(LOOKUP(B22,INDEX(Basis!$B$17:$D$19,,2),Basis!$A$17:$A$19)),"-",LOOKUP(B22,INDEX(Basis!$B$17:$D$19,,2),Basis!$A$17:$A$19))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 t="str">
        <f>IF(ISERROR(LOOKUP(B23,INDEX(Basis!$B$17:$D$19,,2),Basis!$A$17:$A$19)),"-",LOOKUP(B23,INDEX(Basis!$B$17:$D$19,,2),Basis!$A$17:$A$19))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0</v>
      </c>
      <c r="C24" s="24"/>
      <c r="D24" s="2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 t="str">
        <f>IF(ISERROR(LOOKUP(B24,INDEX(Basis!$B$17:$D$19,,2),Basis!$A$17:$A$19)),"-",LOOKUP(B24,INDEX(Basis!$B$17:$D$19,,2),Basis!$A$17:$A$19))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 t="str">
        <f>IF(ISERROR(LOOKUP(B25,INDEX(Basis!$B$17:$D$19,,2),Basis!$A$17:$A$19)),"-",LOOKUP(B25,INDEX(Basis!$B$17:$D$19,,2),Basis!$A$17:$A$19))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2" t="str">
        <f>IF(ISERROR(LOOKUP(B26,INDEX(Basis!$B$17:$D$19,,2),Basis!$A$17:$A$19)),"-",LOOKUP(B26,INDEX(Basis!$B$17:$D$19,,2),Basis!$A$17:$A$19))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 t="str">
        <f>IF(ISERROR(LOOKUP(B27,INDEX(Basis!$B$17:$D$19,,2),Basis!$A$17:$A$19)),"-",LOOKUP(B27,INDEX(Basis!$B$17:$D$19,,2),Basis!$A$17:$A$19))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2" t="str">
        <f>IF(ISERROR(LOOKUP(B28,INDEX(Basis!$B$17:$D$19,,2),Basis!$A$17:$A$19)),"-",LOOKUP(B28,INDEX(Basis!$B$17:$D$19,,2),Basis!$A$17:$A$19))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 t="str">
        <f>IF(ISERROR(LOOKUP(B29,INDEX(Basis!$B$17:$D$19,,2),Basis!$A$17:$A$19)),"-",LOOKUP(B29,INDEX(Basis!$B$17:$D$19,,2),Basis!$A$17:$A$19))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2" t="str">
        <f>IF(ISERROR(LOOKUP(B30,INDEX(Basis!$B$17:$D$19,,2),Basis!$A$17:$A$19)),"-",LOOKUP(B30,INDEX(Basis!$B$17:$D$19,,2),Basis!$A$17:$A$19))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 t="str">
        <f>IF(ISERROR(LOOKUP(B31,INDEX(Basis!$B$17:$D$19,,2),Basis!$A$17:$A$19)),"-",LOOKUP(B31,INDEX(Basis!$B$17:$D$19,,2),Basis!$A$17:$A$19))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 t="str">
        <f>IF(ISERROR(LOOKUP(B32,INDEX(Basis!$B$17:$D$19,,2),Basis!$A$17:$A$19)),"-",LOOKUP(B32,INDEX(Basis!$B$17:$D$19,,2),Basis!$A$17:$A$19))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2" t="str">
        <f>IF(ISERROR(LOOKUP(B33,INDEX(Basis!$B$17:$D$19,,2),Basis!$A$17:$A$19)),"-",LOOKUP(B33,INDEX(Basis!$B$17:$D$19,,2),Basis!$A$17:$A$19))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 t="str">
        <f>IF(ISERROR(LOOKUP(B34,INDEX(Basis!$B$17:$D$19,,2),Basis!$A$17:$A$19)),"-",LOOKUP(B34,INDEX(Basis!$B$17:$D$19,,2),Basis!$A$17:$A$19))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 t="str">
        <f>IF(ISERROR(LOOKUP(B35,INDEX(Basis!$B$17:$D$19,,2),Basis!$A$17:$A$19)),"-",LOOKUP(B35,INDEX(Basis!$B$17:$D$19,,2),Basis!$A$17:$A$19))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 t="str">
        <f>IF(ISERROR(LOOKUP(B36,INDEX(Basis!$B$17:$D$19,,2),Basis!$A$17:$A$19)),"-",LOOKUP(B36,INDEX(Basis!$B$17:$D$19,,2),Basis!$A$17:$A$19))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 t="str">
        <f>IF(ISERROR(LOOKUP(B37,INDEX(Basis!$B$17:$D$19,,2),Basis!$A$17:$A$19)),"-",LOOKUP(B37,INDEX(Basis!$B$17:$D$19,,2),Basis!$A$17:$A$19))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 t="str">
        <f>IF(ISERROR(LOOKUP(B38,INDEX(Basis!$B$17:$D$19,,2),Basis!$A$17:$A$19)),"-",LOOKUP(B38,INDEX(Basis!$B$17:$D$19,,2),Basis!$A$17:$A$19))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 t="str">
        <f>IF(ISERROR(LOOKUP(B39,INDEX(Basis!$B$17:$D$19,,2),Basis!$A$17:$A$19)),"-",LOOKUP(B39,INDEX(Basis!$B$17:$D$19,,2),Basis!$A$17:$A$19))</f>
        <v>-</v>
      </c>
      <c r="Q39" s="15">
        <f aca="true" t="shared" si="7" ref="Q39:Q56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 t="str">
        <f>IF(ISERROR(LOOKUP(B40,INDEX(Basis!$B$17:$D$19,,2),Basis!$A$17:$A$19)),"-",LOOKUP(B40,INDEX(Basis!$B$17:$D$19,,2),Basis!$A$17:$A$19))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 t="str">
        <f>IF(ISERROR(LOOKUP(B41,INDEX(Basis!$B$17:$D$19,,2),Basis!$A$17:$A$19)),"-",LOOKUP(B41,INDEX(Basis!$B$17:$D$19,,2),Basis!$A$17:$A$19))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 t="str">
        <f>IF(ISERROR(LOOKUP(B42,INDEX(Basis!$B$17:$D$19,,2),Basis!$A$17:$A$19)),"-",LOOKUP(B42,INDEX(Basis!$B$17:$D$19,,2),Basis!$A$17:$A$19))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 t="str">
        <f>IF(ISERROR(LOOKUP(B43,INDEX(Basis!$B$17:$D$19,,2),Basis!$A$17:$A$19)),"-",LOOKUP(B43,INDEX(Basis!$B$17:$D$19,,2),Basis!$A$17:$A$19))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 t="str">
        <f>IF(ISERROR(LOOKUP(B44,INDEX(Basis!$B$17:$D$19,,2),Basis!$A$17:$A$19)),"-",LOOKUP(B44,INDEX(Basis!$B$17:$D$19,,2),Basis!$A$17:$A$19))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 t="str">
        <f>IF(ISERROR(LOOKUP(B45,INDEX(Basis!$B$17:$D$19,,2),Basis!$A$17:$A$19)),"-",LOOKUP(B45,INDEX(Basis!$B$17:$D$19,,2),Basis!$A$17:$A$19))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 t="str">
        <f>IF(ISERROR(LOOKUP(B46,INDEX(Basis!$B$17:$D$19,,2),Basis!$A$17:$A$19)),"-",LOOKUP(B46,INDEX(Basis!$B$17:$D$19,,2),Basis!$A$17:$A$19))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 t="str">
        <f>IF(ISERROR(LOOKUP(B47,INDEX(Basis!$B$17:$D$19,,2),Basis!$A$17:$A$19)),"-",LOOKUP(B47,INDEX(Basis!$B$17:$D$19,,2),Basis!$A$17:$A$19))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 t="str">
        <f>IF(ISERROR(LOOKUP(B48,INDEX(Basis!$B$17:$D$19,,2),Basis!$A$17:$A$19)),"-",LOOKUP(B48,INDEX(Basis!$B$17:$D$19,,2),Basis!$A$17:$A$19))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2" t="str">
        <f>IF(ISERROR(LOOKUP(B49,INDEX(Basis!$B$17:$D$19,,2),Basis!$A$17:$A$19)),"-",LOOKUP(B49,INDEX(Basis!$B$17:$D$19,,2),Basis!$A$17:$A$19))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 t="str">
        <f>IF(ISERROR(LOOKUP(B50,INDEX(Basis!$B$17:$D$19,,2),Basis!$A$17:$A$19)),"-",LOOKUP(B50,INDEX(Basis!$B$17:$D$19,,2),Basis!$A$17:$A$19))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2" t="str">
        <f>IF(ISERROR(LOOKUP(B51,INDEX(Basis!$B$17:$D$19,,2),Basis!$A$17:$A$19)),"-",LOOKUP(B51,INDEX(Basis!$B$17:$D$19,,2),Basis!$A$17:$A$19))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 t="str">
        <f>IF(ISERROR(LOOKUP(B52,INDEX(Basis!$B$17:$D$19,,2),Basis!$A$17:$A$19)),"-",LOOKUP(B52,INDEX(Basis!$B$17:$D$19,,2),Basis!$A$17:$A$19))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 t="str">
        <f>IF(ISERROR(LOOKUP(B53,INDEX(Basis!$B$17:$D$19,,2),Basis!$A$17:$A$19)),"-",LOOKUP(B53,INDEX(Basis!$B$17:$D$19,,2),Basis!$A$17:$A$19))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 t="str">
        <f>IF(ISERROR(LOOKUP(B54,INDEX(Basis!$B$17:$D$19,,2),Basis!$A$17:$A$19)),"-",LOOKUP(B54,INDEX(Basis!$B$17:$D$19,,2),Basis!$A$17:$A$19))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22" t="str">
        <f>IF(ISERROR(LOOKUP(B55,INDEX(Basis!$B$17:$D$19,,2),Basis!$A$17:$A$19)),"-",LOOKUP(B55,INDEX(Basis!$B$17:$D$19,,2),Basis!$A$17:$A$19))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tr">
        <f>IF(ISERROR(LOOKUP(B56,INDEX(Basis!$B$17:$D$19,,2),Basis!$A$17:$A$19)),"-",LOOKUP(B56,INDEX(Basis!$B$17:$D$19,,2),Basis!$A$17:$A$19))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>
    <tabColor indexed="47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C7" sqref="C7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22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>
        <f>Basis!A4-65</f>
        <v>1954</v>
      </c>
      <c r="M4" s="82"/>
      <c r="N4" s="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3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0</v>
      </c>
      <c r="C7" s="24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1" t="str">
        <f>IF(ISERROR(LOOKUP(B7,INDEX(Basis!$B$17:$D$19,,3),Basis!$A$17:$A$19)),"-",LOOKUP(B7,INDEX(Basis!$B$17:$D$19,,3),Basis!$A$17:$A$19))</f>
        <v>-</v>
      </c>
      <c r="P7" s="8"/>
      <c r="Q7" s="15">
        <f aca="true" t="shared" si="1" ref="Q7:Q38">SUM(R7:AB7)</f>
        <v>0</v>
      </c>
      <c r="R7" s="15">
        <f aca="true" t="shared" si="2" ref="R7:AB16">COUNTIF($E7:$N7,R$6)*R$5</f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0</v>
      </c>
      <c r="C8" s="24"/>
      <c r="D8" s="26"/>
      <c r="E8" s="24"/>
      <c r="F8" s="24"/>
      <c r="G8" s="24"/>
      <c r="H8" s="24"/>
      <c r="I8" s="24"/>
      <c r="J8" s="24"/>
      <c r="K8" s="24"/>
      <c r="L8" s="24"/>
      <c r="M8" s="24"/>
      <c r="N8" s="24"/>
      <c r="O8" s="22" t="str">
        <f>IF(ISERROR(LOOKUP(B8,INDEX(Basis!$B$17:$D$19,,3),Basis!$A$17:$A$19)),"-",LOOKUP(B8,INDEX(Basis!$B$17:$D$19,,3),Basis!$A$17:$A$19))</f>
        <v>-</v>
      </c>
      <c r="Q8" s="15">
        <f t="shared" si="1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0</v>
      </c>
      <c r="C9" s="24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2" t="str">
        <f>IF(ISERROR(LOOKUP(B9,INDEX(Basis!$B$17:$D$19,,3),Basis!$A$17:$A$19)),"-",LOOKUP(B9,INDEX(Basis!$B$17:$D$19,,3),Basis!$A$17:$A$19))</f>
        <v>-</v>
      </c>
      <c r="Q9" s="15">
        <f t="shared" si="1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0</v>
      </c>
      <c r="C10" s="24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 t="str">
        <f>IF(ISERROR(LOOKUP(B10,INDEX(Basis!$B$17:$D$19,,3),Basis!$A$17:$A$19)),"-",LOOKUP(B10,INDEX(Basis!$B$17:$D$19,,3),Basis!$A$17:$A$19))</f>
        <v>-</v>
      </c>
      <c r="Q10" s="15">
        <f t="shared" si="1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0</v>
      </c>
      <c r="C11" s="24"/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2" t="str">
        <f>IF(ISERROR(LOOKUP(B11,INDEX(Basis!$B$17:$D$19,,3),Basis!$A$17:$A$19)),"-",LOOKUP(B11,INDEX(Basis!$B$17:$D$19,,3),Basis!$A$17:$A$19))</f>
        <v>-</v>
      </c>
      <c r="Q11" s="15">
        <f t="shared" si="1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0</v>
      </c>
      <c r="C12" s="24"/>
      <c r="D12" s="2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2" t="str">
        <f>IF(ISERROR(LOOKUP(B12,INDEX(Basis!$B$17:$D$19,,3),Basis!$A$17:$A$19)),"-",LOOKUP(B12,INDEX(Basis!$B$17:$D$19,,3),Basis!$A$17:$A$19))</f>
        <v>-</v>
      </c>
      <c r="Q12" s="15">
        <f t="shared" si="1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3">
        <f t="shared" si="0"/>
        <v>0</v>
      </c>
      <c r="C13" s="24"/>
      <c r="D13" s="2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2" t="str">
        <f>IF(ISERROR(LOOKUP(B13,INDEX(Basis!$B$17:$D$19,,3),Basis!$A$17:$A$19)),"-",LOOKUP(B13,INDEX(Basis!$B$17:$D$19,,3),Basis!$A$17:$A$19))</f>
        <v>-</v>
      </c>
      <c r="Q13" s="15">
        <f t="shared" si="1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0</v>
      </c>
      <c r="C14" s="24"/>
      <c r="D14" s="2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2" t="str">
        <f>IF(ISERROR(LOOKUP(B14,INDEX(Basis!$B$17:$D$19,,3),Basis!$A$17:$A$19)),"-",LOOKUP(B14,INDEX(Basis!$B$17:$D$19,,3),Basis!$A$17:$A$19))</f>
        <v>-</v>
      </c>
      <c r="Q14" s="15">
        <f t="shared" si="1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3">
        <f t="shared" si="0"/>
        <v>0</v>
      </c>
      <c r="C15" s="24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2" t="str">
        <f>IF(ISERROR(LOOKUP(B15,INDEX(Basis!$B$17:$D$19,,3),Basis!$A$17:$A$19)),"-",LOOKUP(B15,INDEX(Basis!$B$17:$D$19,,3),Basis!$A$17:$A$19))</f>
        <v>-</v>
      </c>
      <c r="Q15" s="15">
        <f t="shared" si="1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3">
        <f t="shared" si="0"/>
        <v>0</v>
      </c>
      <c r="C16" s="24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2" t="str">
        <f>IF(ISERROR(LOOKUP(B16,INDEX(Basis!$B$17:$D$19,,3),Basis!$A$17:$A$19)),"-",LOOKUP(B16,INDEX(Basis!$B$17:$D$19,,3),Basis!$A$17:$A$19))</f>
        <v>-</v>
      </c>
      <c r="Q16" s="15">
        <f t="shared" si="1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0</v>
      </c>
      <c r="C17" s="24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2" t="str">
        <f>IF(ISERROR(LOOKUP(B17,INDEX(Basis!$B$17:$D$19,,3),Basis!$A$17:$A$19)),"-",LOOKUP(B17,INDEX(Basis!$B$17:$D$19,,3),Basis!$A$17:$A$19))</f>
        <v>-</v>
      </c>
      <c r="Q17" s="15">
        <f t="shared" si="1"/>
        <v>0</v>
      </c>
      <c r="R17" s="15">
        <f aca="true" t="shared" si="3" ref="R17:AB26">COUNTIF($E17:$N17,R$6)*R$5</f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0</v>
      </c>
      <c r="C18" s="30"/>
      <c r="D18" s="3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2" t="str">
        <f>IF(ISERROR(LOOKUP(B18,INDEX(Basis!$B$17:$D$19,,3),Basis!$A$17:$A$19)),"-",LOOKUP(B18,INDEX(Basis!$B$17:$D$19,,3),Basis!$A$17:$A$19))</f>
        <v>-</v>
      </c>
      <c r="Q18" s="15">
        <f t="shared" si="1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0</v>
      </c>
      <c r="C19" s="24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2" t="str">
        <f>IF(ISERROR(LOOKUP(B19,INDEX(Basis!$B$17:$D$19,,3),Basis!$A$17:$A$19)),"-",LOOKUP(B19,INDEX(Basis!$B$17:$D$19,,3),Basis!$A$17:$A$19))</f>
        <v>-</v>
      </c>
      <c r="Q19" s="15">
        <f t="shared" si="1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0</v>
      </c>
      <c r="C20" s="24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2" t="str">
        <f>IF(ISERROR(LOOKUP(B20,INDEX(Basis!$B$17:$D$19,,3),Basis!$A$17:$A$19)),"-",LOOKUP(B20,INDEX(Basis!$B$17:$D$19,,3),Basis!$A$17:$A$19))</f>
        <v>-</v>
      </c>
      <c r="Q20" s="15">
        <f t="shared" si="1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 t="str">
        <f>IF(ISERROR(LOOKUP(B21,INDEX(Basis!$B$17:$D$19,,3),Basis!$A$17:$A$19)),"-",LOOKUP(B21,INDEX(Basis!$B$17:$D$19,,3),Basis!$A$17:$A$19))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 t="str">
        <f>IF(ISERROR(LOOKUP(B22,INDEX(Basis!$B$17:$D$19,,3),Basis!$A$17:$A$19)),"-",LOOKUP(B22,INDEX(Basis!$B$17:$D$19,,3),Basis!$A$17:$A$19))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 t="str">
        <f>IF(ISERROR(LOOKUP(B23,INDEX(Basis!$B$17:$D$19,,3),Basis!$A$17:$A$19)),"-",LOOKUP(B23,INDEX(Basis!$B$17:$D$19,,3),Basis!$A$17:$A$19))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0</v>
      </c>
      <c r="C24" s="24"/>
      <c r="D24" s="2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 t="str">
        <f>IF(ISERROR(LOOKUP(B24,INDEX(Basis!$B$17:$D$19,,3),Basis!$A$17:$A$19)),"-",LOOKUP(B24,INDEX(Basis!$B$17:$D$19,,3),Basis!$A$17:$A$19))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 t="str">
        <f>IF(ISERROR(LOOKUP(B25,INDEX(Basis!$B$17:$D$19,,3),Basis!$A$17:$A$19)),"-",LOOKUP(B25,INDEX(Basis!$B$17:$D$19,,3),Basis!$A$17:$A$19))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2" t="str">
        <f>IF(ISERROR(LOOKUP(B26,INDEX(Basis!$B$17:$D$19,,3),Basis!$A$17:$A$19)),"-",LOOKUP(B26,INDEX(Basis!$B$17:$D$19,,3),Basis!$A$17:$A$19))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 t="str">
        <f>IF(ISERROR(LOOKUP(B27,INDEX(Basis!$B$17:$D$19,,3),Basis!$A$17:$A$19)),"-",LOOKUP(B27,INDEX(Basis!$B$17:$D$19,,3),Basis!$A$17:$A$19))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2" t="str">
        <f>IF(ISERROR(LOOKUP(B28,INDEX(Basis!$B$17:$D$19,,3),Basis!$A$17:$A$19)),"-",LOOKUP(B28,INDEX(Basis!$B$17:$D$19,,3),Basis!$A$17:$A$19))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 t="str">
        <f>IF(ISERROR(LOOKUP(B29,INDEX(Basis!$B$17:$D$19,,3),Basis!$A$17:$A$19)),"-",LOOKUP(B29,INDEX(Basis!$B$17:$D$19,,3),Basis!$A$17:$A$19))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2" t="str">
        <f>IF(ISERROR(LOOKUP(B30,INDEX(Basis!$B$17:$D$19,,3),Basis!$A$17:$A$19)),"-",LOOKUP(B30,INDEX(Basis!$B$17:$D$19,,3),Basis!$A$17:$A$19))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 t="str">
        <f>IF(ISERROR(LOOKUP(B31,INDEX(Basis!$B$17:$D$19,,3),Basis!$A$17:$A$19)),"-",LOOKUP(B31,INDEX(Basis!$B$17:$D$19,,3),Basis!$A$17:$A$19))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 t="str">
        <f>IF(ISERROR(LOOKUP(B32,INDEX(Basis!$B$17:$D$19,,3),Basis!$A$17:$A$19)),"-",LOOKUP(B32,INDEX(Basis!$B$17:$D$19,,3),Basis!$A$17:$A$19))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2" t="str">
        <f>IF(ISERROR(LOOKUP(B33,INDEX(Basis!$B$17:$D$19,,3),Basis!$A$17:$A$19)),"-",LOOKUP(B33,INDEX(Basis!$B$17:$D$19,,3),Basis!$A$17:$A$19))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 t="str">
        <f>IF(ISERROR(LOOKUP(B34,INDEX(Basis!$B$17:$D$19,,3),Basis!$A$17:$A$19)),"-",LOOKUP(B34,INDEX(Basis!$B$17:$D$19,,3),Basis!$A$17:$A$19))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 t="str">
        <f>IF(ISERROR(LOOKUP(B35,INDEX(Basis!$B$17:$D$19,,3),Basis!$A$17:$A$19)),"-",LOOKUP(B35,INDEX(Basis!$B$17:$D$19,,3),Basis!$A$17:$A$19))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 t="str">
        <f>IF(ISERROR(LOOKUP(B36,INDEX(Basis!$B$17:$D$19,,3),Basis!$A$17:$A$19)),"-",LOOKUP(B36,INDEX(Basis!$B$17:$D$19,,3),Basis!$A$17:$A$19))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 t="str">
        <f>IF(ISERROR(LOOKUP(B37,INDEX(Basis!$B$17:$D$19,,3),Basis!$A$17:$A$19)),"-",LOOKUP(B37,INDEX(Basis!$B$17:$D$19,,3),Basis!$A$17:$A$19))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 t="str">
        <f>IF(ISERROR(LOOKUP(B38,INDEX(Basis!$B$17:$D$19,,3),Basis!$A$17:$A$19)),"-",LOOKUP(B38,INDEX(Basis!$B$17:$D$19,,3),Basis!$A$17:$A$19))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 t="str">
        <f>IF(ISERROR(LOOKUP(B39,INDEX(Basis!$B$17:$D$19,,3),Basis!$A$17:$A$19)),"-",LOOKUP(B39,INDEX(Basis!$B$17:$D$19,,3),Basis!$A$17:$A$19))</f>
        <v>-</v>
      </c>
      <c r="Q39" s="15">
        <f aca="true" t="shared" si="7" ref="Q39:Q56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 t="str">
        <f>IF(ISERROR(LOOKUP(B40,INDEX(Basis!$B$17:$D$19,,3),Basis!$A$17:$A$19)),"-",LOOKUP(B40,INDEX(Basis!$B$17:$D$19,,3),Basis!$A$17:$A$19))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 t="str">
        <f>IF(ISERROR(LOOKUP(B41,INDEX(Basis!$B$17:$D$19,,3),Basis!$A$17:$A$19)),"-",LOOKUP(B41,INDEX(Basis!$B$17:$D$19,,3),Basis!$A$17:$A$19))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 t="str">
        <f>IF(ISERROR(LOOKUP(B42,INDEX(Basis!$B$17:$D$19,,3),Basis!$A$17:$A$19)),"-",LOOKUP(B42,INDEX(Basis!$B$17:$D$19,,3),Basis!$A$17:$A$19))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 t="str">
        <f>IF(ISERROR(LOOKUP(B43,INDEX(Basis!$B$17:$D$19,,3),Basis!$A$17:$A$19)),"-",LOOKUP(B43,INDEX(Basis!$B$17:$D$19,,3),Basis!$A$17:$A$19))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 t="str">
        <f>IF(ISERROR(LOOKUP(B44,INDEX(Basis!$B$17:$D$19,,3),Basis!$A$17:$A$19)),"-",LOOKUP(B44,INDEX(Basis!$B$17:$D$19,,3),Basis!$A$17:$A$19))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 t="str">
        <f>IF(ISERROR(LOOKUP(B45,INDEX(Basis!$B$17:$D$19,,3),Basis!$A$17:$A$19)),"-",LOOKUP(B45,INDEX(Basis!$B$17:$D$19,,3),Basis!$A$17:$A$19))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 t="str">
        <f>IF(ISERROR(LOOKUP(B46,INDEX(Basis!$B$17:$D$19,,3),Basis!$A$17:$A$19)),"-",LOOKUP(B46,INDEX(Basis!$B$17:$D$19,,3),Basis!$A$17:$A$19))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 t="str">
        <f>IF(ISERROR(LOOKUP(B47,INDEX(Basis!$B$17:$D$19,,3),Basis!$A$17:$A$19)),"-",LOOKUP(B47,INDEX(Basis!$B$17:$D$19,,3),Basis!$A$17:$A$19))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 t="str">
        <f>IF(ISERROR(LOOKUP(B48,INDEX(Basis!$B$17:$D$19,,3),Basis!$A$17:$A$19)),"-",LOOKUP(B48,INDEX(Basis!$B$17:$D$19,,3),Basis!$A$17:$A$19))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2" t="str">
        <f>IF(ISERROR(LOOKUP(B49,INDEX(Basis!$B$17:$D$19,,3),Basis!$A$17:$A$19)),"-",LOOKUP(B49,INDEX(Basis!$B$17:$D$19,,3),Basis!$A$17:$A$19))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 t="str">
        <f>IF(ISERROR(LOOKUP(B50,INDEX(Basis!$B$17:$D$19,,3),Basis!$A$17:$A$19)),"-",LOOKUP(B50,INDEX(Basis!$B$17:$D$19,,3),Basis!$A$17:$A$19))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2" t="str">
        <f>IF(ISERROR(LOOKUP(B51,INDEX(Basis!$B$17:$D$19,,3),Basis!$A$17:$A$19)),"-",LOOKUP(B51,INDEX(Basis!$B$17:$D$19,,3),Basis!$A$17:$A$19))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 t="str">
        <f>IF(ISERROR(LOOKUP(B52,INDEX(Basis!$B$17:$D$19,,3),Basis!$A$17:$A$19)),"-",LOOKUP(B52,INDEX(Basis!$B$17:$D$19,,3),Basis!$A$17:$A$19))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 t="str">
        <f>IF(ISERROR(LOOKUP(B53,INDEX(Basis!$B$17:$D$19,,3),Basis!$A$17:$A$19)),"-",LOOKUP(B53,INDEX(Basis!$B$17:$D$19,,3),Basis!$A$17:$A$19))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 t="str">
        <f>IF(ISERROR(LOOKUP(B54,INDEX(Basis!$B$17:$D$19,,3),Basis!$A$17:$A$19)),"-",LOOKUP(B54,INDEX(Basis!$B$17:$D$19,,3),Basis!$A$17:$A$19))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22" t="str">
        <f>IF(ISERROR(LOOKUP(B55,INDEX(Basis!$B$17:$D$19,,3),Basis!$A$17:$A$19)),"-",LOOKUP(B55,INDEX(Basis!$B$17:$D$19,,3),Basis!$A$17:$A$19))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tr">
        <f>IF(ISERROR(LOOKUP(B56,INDEX(Basis!$B$17:$D$19,,3),Basis!$A$17:$A$19)),"-",LOOKUP(B56,INDEX(Basis!$B$17:$D$19,,3),Basis!$A$17:$A$19))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6">
    <tabColor indexed="16"/>
  </sheetPr>
  <dimension ref="A1:AD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D7" sqref="D7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6.421875" style="0" bestFit="1" customWidth="1"/>
    <col min="4" max="4" width="30.7109375" style="0" customWidth="1"/>
    <col min="5" max="5" width="20.8515625" style="0" customWidth="1"/>
    <col min="6" max="15" width="4.140625" style="0" customWidth="1"/>
    <col min="16" max="16" width="11.7109375" style="2" customWidth="1"/>
    <col min="17" max="17" width="4.140625" style="2" customWidth="1"/>
    <col min="18" max="29" width="3.140625" style="0" hidden="1" customWidth="1"/>
  </cols>
  <sheetData>
    <row r="1" spans="1:17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  <c r="Q1"/>
    </row>
    <row r="2" spans="2:29" ht="18">
      <c r="B2" s="3"/>
      <c r="C2" s="3"/>
      <c r="D2" s="4"/>
      <c r="E2" s="44" t="s">
        <v>21</v>
      </c>
      <c r="F2" s="76">
        <f>Basis!B4</f>
        <v>43722</v>
      </c>
      <c r="G2" s="76"/>
      <c r="H2" s="76"/>
      <c r="I2" s="76"/>
      <c r="J2" s="5"/>
      <c r="K2" s="5"/>
      <c r="L2" s="5"/>
      <c r="M2" s="5"/>
      <c r="N2" s="5"/>
      <c r="O2" s="5"/>
      <c r="P2" s="1"/>
      <c r="Q2"/>
      <c r="U2" s="8"/>
      <c r="V2" s="8"/>
      <c r="W2" s="8"/>
      <c r="X2" s="8"/>
      <c r="Y2" s="8"/>
      <c r="Z2" s="8"/>
      <c r="AA2" s="8"/>
      <c r="AB2" s="8"/>
      <c r="AC2" s="8"/>
    </row>
    <row r="3" spans="1:29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61"/>
      <c r="Q3"/>
      <c r="U3" s="8"/>
      <c r="V3" s="8"/>
      <c r="W3" s="8"/>
      <c r="X3" s="8"/>
      <c r="Y3" s="8"/>
      <c r="Z3" s="8"/>
      <c r="AA3" s="8"/>
      <c r="AB3" s="8"/>
      <c r="AC3" s="8"/>
    </row>
    <row r="4" spans="1:29" ht="24" customHeight="1" thickBot="1">
      <c r="A4" s="89" t="s">
        <v>25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91"/>
      <c r="N4" s="91"/>
      <c r="O4" s="91"/>
      <c r="P4" s="91"/>
      <c r="Q4"/>
      <c r="U4" s="8"/>
      <c r="V4" s="8"/>
      <c r="W4" s="8"/>
      <c r="X4" s="8"/>
      <c r="Y4" s="8"/>
      <c r="Z4" s="8"/>
      <c r="AA4" s="8"/>
      <c r="AB4" s="8"/>
      <c r="AC4" s="8"/>
    </row>
    <row r="5" spans="1:30" ht="45" customHeight="1" thickBot="1">
      <c r="A5" s="11" t="s">
        <v>1</v>
      </c>
      <c r="B5" s="11" t="s">
        <v>2</v>
      </c>
      <c r="C5" s="34" t="s">
        <v>12</v>
      </c>
      <c r="D5" s="12" t="s">
        <v>3</v>
      </c>
      <c r="E5" s="13" t="s">
        <v>4</v>
      </c>
      <c r="F5" s="74" t="s">
        <v>5</v>
      </c>
      <c r="G5" s="75"/>
      <c r="H5" s="75"/>
      <c r="I5" s="75"/>
      <c r="J5" s="75"/>
      <c r="K5" s="75"/>
      <c r="L5" s="75"/>
      <c r="M5" s="75"/>
      <c r="N5" s="75"/>
      <c r="O5" s="75"/>
      <c r="P5" s="14" t="s">
        <v>6</v>
      </c>
      <c r="R5" s="15"/>
      <c r="S5" s="15">
        <v>1E+18</v>
      </c>
      <c r="T5" s="15">
        <v>10000000000000000</v>
      </c>
      <c r="U5" s="15">
        <v>100000000000000</v>
      </c>
      <c r="V5" s="15">
        <v>1000000000000</v>
      </c>
      <c r="W5" s="15">
        <v>10000000000</v>
      </c>
      <c r="X5" s="15">
        <v>100000000</v>
      </c>
      <c r="Y5" s="15">
        <v>1000000</v>
      </c>
      <c r="Z5" s="15">
        <v>10000</v>
      </c>
      <c r="AA5" s="15">
        <v>100</v>
      </c>
      <c r="AB5" s="15">
        <v>1</v>
      </c>
      <c r="AC5" s="15">
        <v>0</v>
      </c>
      <c r="AD5" s="2"/>
    </row>
    <row r="6" spans="3:30" ht="13.5" thickBot="1">
      <c r="C6" s="35"/>
      <c r="R6" s="16" t="s">
        <v>7</v>
      </c>
      <c r="S6" s="17">
        <v>10</v>
      </c>
      <c r="T6" s="18">
        <v>9</v>
      </c>
      <c r="U6" s="18">
        <v>8</v>
      </c>
      <c r="V6" s="18">
        <v>7</v>
      </c>
      <c r="W6" s="18">
        <v>6</v>
      </c>
      <c r="X6" s="18">
        <v>5</v>
      </c>
      <c r="Y6" s="18">
        <v>4</v>
      </c>
      <c r="Z6" s="18">
        <v>3</v>
      </c>
      <c r="AA6" s="18">
        <v>2</v>
      </c>
      <c r="AB6" s="18">
        <v>1</v>
      </c>
      <c r="AC6" s="18">
        <v>0</v>
      </c>
      <c r="AD6" s="2"/>
    </row>
    <row r="7" spans="1:30" ht="15">
      <c r="A7" s="19">
        <v>1</v>
      </c>
      <c r="B7" s="20">
        <f aca="true" t="shared" si="0" ref="B7:B38">SUM(F7:O7)</f>
        <v>0</v>
      </c>
      <c r="C7" s="37"/>
      <c r="D7" s="24"/>
      <c r="E7" s="26"/>
      <c r="F7" s="24"/>
      <c r="G7" s="24"/>
      <c r="H7" s="24"/>
      <c r="I7" s="24"/>
      <c r="J7" s="24"/>
      <c r="K7" s="24"/>
      <c r="L7" s="24"/>
      <c r="M7" s="24"/>
      <c r="N7" s="24"/>
      <c r="O7" s="25"/>
      <c r="P7" s="21" t="str">
        <f>IF(AND(COUNT(F7:O7)&gt;0,C7=""),"AK ?",IF(ISERROR(LOOKUP(B7,INDEX(Basis!$B$10:$D$12,,C7),Basis!$A$10:$A$12)),"-",LOOKUP(B7,INDEX(Basis!$B$10:$D$12,,C7),Basis!$A$10:$A$12)))</f>
        <v>-</v>
      </c>
      <c r="R7" s="15">
        <f aca="true" t="shared" si="1" ref="R7:R38">SUM(S7:AC7)</f>
        <v>0</v>
      </c>
      <c r="S7" s="15">
        <f aca="true" t="shared" si="2" ref="S7:AC16">COUNTIF($F7:$O7,S$6)*S$5</f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15">
        <f t="shared" si="2"/>
        <v>0</v>
      </c>
      <c r="AD7" s="2"/>
    </row>
    <row r="8" spans="1:30" ht="15">
      <c r="A8" s="19">
        <v>2</v>
      </c>
      <c r="B8" s="23">
        <f t="shared" si="0"/>
        <v>0</v>
      </c>
      <c r="C8" s="37"/>
      <c r="D8" s="24"/>
      <c r="E8" s="26"/>
      <c r="F8" s="24"/>
      <c r="G8" s="24"/>
      <c r="H8" s="24"/>
      <c r="I8" s="24"/>
      <c r="J8" s="24"/>
      <c r="K8" s="24"/>
      <c r="L8" s="24"/>
      <c r="M8" s="24"/>
      <c r="N8" s="24"/>
      <c r="O8" s="25"/>
      <c r="P8" s="22" t="str">
        <f>IF(AND(COUNT(F8:O8)&gt;0,C8=""),"AK ?",IF(ISERROR(LOOKUP(B8,INDEX(Basis!$B$10:$D$12,,C8),Basis!$A$10:$A$12)),"-",LOOKUP(B8,INDEX(Basis!$B$10:$D$12,,C8),Basis!$A$10:$A$12)))</f>
        <v>-</v>
      </c>
      <c r="R8" s="15">
        <f t="shared" si="1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15">
        <f t="shared" si="2"/>
        <v>0</v>
      </c>
      <c r="AD8" s="2"/>
    </row>
    <row r="9" spans="1:30" ht="15">
      <c r="A9" s="19">
        <v>3</v>
      </c>
      <c r="B9" s="20">
        <f t="shared" si="0"/>
        <v>0</v>
      </c>
      <c r="C9" s="37"/>
      <c r="D9" s="24"/>
      <c r="E9" s="26"/>
      <c r="F9" s="24"/>
      <c r="G9" s="24"/>
      <c r="H9" s="24"/>
      <c r="I9" s="24"/>
      <c r="J9" s="24"/>
      <c r="K9" s="24"/>
      <c r="L9" s="24"/>
      <c r="M9" s="24"/>
      <c r="N9" s="24"/>
      <c r="O9" s="25"/>
      <c r="P9" s="22" t="str">
        <f>IF(AND(COUNT(F9:O9)&gt;0,C9=""),"AK ?",IF(ISERROR(LOOKUP(B9,INDEX(Basis!$B$10:$D$12,,C9),Basis!$A$10:$A$12)),"-",LOOKUP(B9,INDEX(Basis!$B$10:$D$12,,C9),Basis!$A$10:$A$12)))</f>
        <v>-</v>
      </c>
      <c r="R9" s="15">
        <f t="shared" si="1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15">
        <f t="shared" si="2"/>
        <v>0</v>
      </c>
      <c r="AD9" s="2"/>
    </row>
    <row r="10" spans="1:30" ht="15">
      <c r="A10" s="19">
        <v>4</v>
      </c>
      <c r="B10" s="20">
        <f t="shared" si="0"/>
        <v>0</v>
      </c>
      <c r="C10" s="37"/>
      <c r="D10" s="24"/>
      <c r="E10" s="26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2" t="str">
        <f>IF(AND(COUNT(F10:O10)&gt;0,C10=""),"AK ?",IF(ISERROR(LOOKUP(B10,INDEX(Basis!$B$10:$D$12,,C10),Basis!$A$10:$A$12)),"-",LOOKUP(B10,INDEX(Basis!$B$10:$D$12,,C10),Basis!$A$10:$A$12)))</f>
        <v>-</v>
      </c>
      <c r="R10" s="15">
        <f t="shared" si="1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15">
        <f t="shared" si="2"/>
        <v>0</v>
      </c>
      <c r="AD10" s="2"/>
    </row>
    <row r="11" spans="1:30" ht="15">
      <c r="A11" s="19">
        <v>5</v>
      </c>
      <c r="B11" s="23">
        <f t="shared" si="0"/>
        <v>0</v>
      </c>
      <c r="C11" s="37"/>
      <c r="D11" s="24"/>
      <c r="E11" s="26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2" t="str">
        <f>IF(AND(COUNT(F11:O11)&gt;0,C11=""),"AK ?",IF(ISERROR(LOOKUP(B11,INDEX(Basis!$B$10:$D$12,,C11),Basis!$A$10:$A$12)),"-",LOOKUP(B11,INDEX(Basis!$B$10:$D$12,,C11),Basis!$A$10:$A$12)))</f>
        <v>-</v>
      </c>
      <c r="R11" s="15">
        <f t="shared" si="1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2"/>
    </row>
    <row r="12" spans="1:30" ht="15">
      <c r="A12" s="19">
        <v>6</v>
      </c>
      <c r="B12" s="20">
        <f t="shared" si="0"/>
        <v>0</v>
      </c>
      <c r="C12" s="37"/>
      <c r="D12" s="24"/>
      <c r="E12" s="26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2" t="str">
        <f>IF(AND(COUNT(F12:O12)&gt;0,C12=""),"AK ?",IF(ISERROR(LOOKUP(B12,INDEX(Basis!$B$10:$D$12,,C12),Basis!$A$10:$A$12)),"-",LOOKUP(B12,INDEX(Basis!$B$10:$D$12,,C12),Basis!$A$10:$A$12)))</f>
        <v>-</v>
      </c>
      <c r="Q12" s="8"/>
      <c r="R12" s="15">
        <f t="shared" si="1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15">
        <f t="shared" si="2"/>
        <v>0</v>
      </c>
      <c r="AD12" s="2"/>
    </row>
    <row r="13" spans="1:30" ht="15">
      <c r="A13" s="19">
        <v>7</v>
      </c>
      <c r="B13" s="20">
        <f t="shared" si="0"/>
        <v>0</v>
      </c>
      <c r="C13" s="37"/>
      <c r="D13" s="24"/>
      <c r="E13" s="26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2" t="str">
        <f>IF(AND(COUNT(F13:O13)&gt;0,C13=""),"AK ?",IF(ISERROR(LOOKUP(B13,INDEX(Basis!$B$10:$D$12,,C13),Basis!$A$10:$A$12)),"-",LOOKUP(B13,INDEX(Basis!$B$10:$D$12,,C13),Basis!$A$10:$A$12)))</f>
        <v>-</v>
      </c>
      <c r="R13" s="15">
        <f t="shared" si="1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2"/>
    </row>
    <row r="14" spans="1:30" ht="15">
      <c r="A14" s="19">
        <v>8</v>
      </c>
      <c r="B14" s="20">
        <f t="shared" si="0"/>
        <v>0</v>
      </c>
      <c r="C14" s="37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2" t="str">
        <f>IF(AND(COUNT(F14:O14)&gt;0,C14=""),"AK ?",IF(ISERROR(LOOKUP(B14,INDEX(Basis!$B$10:$D$12,,C14),Basis!$A$10:$A$12)),"-",LOOKUP(B14,INDEX(Basis!$B$10:$D$12,,C14),Basis!$A$10:$A$12)))</f>
        <v>-</v>
      </c>
      <c r="R14" s="15">
        <f t="shared" si="1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15">
        <f t="shared" si="2"/>
        <v>0</v>
      </c>
      <c r="AD14" s="2"/>
    </row>
    <row r="15" spans="1:29" ht="15">
      <c r="A15" s="19">
        <v>9</v>
      </c>
      <c r="B15" s="20">
        <f t="shared" si="0"/>
        <v>0</v>
      </c>
      <c r="C15" s="37"/>
      <c r="D15" s="24"/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2" t="str">
        <f>IF(AND(COUNT(F15:O15)&gt;0,C15=""),"AK ?",IF(ISERROR(LOOKUP(B15,INDEX(Basis!$B$10:$D$12,,C15),Basis!$A$10:$A$12)),"-",LOOKUP(B15,INDEX(Basis!$B$10:$D$12,,C15),Basis!$A$10:$A$12)))</f>
        <v>-</v>
      </c>
      <c r="R15" s="15">
        <f t="shared" si="1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</row>
    <row r="16" spans="1:29" ht="15">
      <c r="A16" s="19">
        <v>10</v>
      </c>
      <c r="B16" s="23">
        <f t="shared" si="0"/>
        <v>0</v>
      </c>
      <c r="C16" s="37"/>
      <c r="D16" s="24"/>
      <c r="E16" s="26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2" t="str">
        <f>IF(AND(COUNT(F16:O16)&gt;0,C16=""),"AK ?",IF(ISERROR(LOOKUP(B16,INDEX(Basis!$B$10:$D$12,,C16),Basis!$A$10:$A$12)),"-",LOOKUP(B16,INDEX(Basis!$B$10:$D$12,,C16),Basis!$A$10:$A$12)))</f>
        <v>-</v>
      </c>
      <c r="R16" s="15">
        <f t="shared" si="1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C16" s="15">
        <f t="shared" si="2"/>
        <v>0</v>
      </c>
    </row>
    <row r="17" spans="1:29" ht="15">
      <c r="A17" s="19">
        <v>11</v>
      </c>
      <c r="B17" s="20">
        <f t="shared" si="0"/>
        <v>0</v>
      </c>
      <c r="C17" s="37"/>
      <c r="D17" s="24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2" t="str">
        <f>IF(AND(COUNT(F17:O17)&gt;0,C17=""),"AK ?",IF(ISERROR(LOOKUP(B17,INDEX(Basis!$B$10:$D$12,,C17),Basis!$A$10:$A$12)),"-",LOOKUP(B17,INDEX(Basis!$B$10:$D$12,,C17),Basis!$A$10:$A$12)))</f>
        <v>-</v>
      </c>
      <c r="R17" s="15">
        <f t="shared" si="1"/>
        <v>0</v>
      </c>
      <c r="S17" s="15">
        <f aca="true" t="shared" si="3" ref="S17:AC26">COUNTIF($F17:$O17,S$6)*S$5</f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  <c r="AC17" s="15">
        <f t="shared" si="3"/>
        <v>0</v>
      </c>
    </row>
    <row r="18" spans="1:29" ht="15">
      <c r="A18" s="19">
        <v>12</v>
      </c>
      <c r="B18" s="20">
        <f t="shared" si="0"/>
        <v>0</v>
      </c>
      <c r="C18" s="37"/>
      <c r="D18" s="30"/>
      <c r="E18" s="31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2" t="str">
        <f>IF(AND(COUNT(F18:O18)&gt;0,C18=""),"AK ?",IF(ISERROR(LOOKUP(B18,INDEX(Basis!$B$10:$D$12,,C18),Basis!$A$10:$A$12)),"-",LOOKUP(B18,INDEX(Basis!$B$10:$D$12,,C18),Basis!$A$10:$A$12)))</f>
        <v>-</v>
      </c>
      <c r="R18" s="15">
        <f t="shared" si="1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  <c r="AC18" s="15">
        <f t="shared" si="3"/>
        <v>0</v>
      </c>
    </row>
    <row r="19" spans="1:29" ht="15">
      <c r="A19" s="19">
        <v>13</v>
      </c>
      <c r="B19" s="20">
        <f t="shared" si="0"/>
        <v>0</v>
      </c>
      <c r="C19" s="37"/>
      <c r="D19" s="24"/>
      <c r="E19" s="26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2" t="str">
        <f>IF(AND(COUNT(F19:O19)&gt;0,C19=""),"AK ?",IF(ISERROR(LOOKUP(B19,INDEX(Basis!$B$10:$D$12,,C19),Basis!$A$10:$A$12)),"-",LOOKUP(B19,INDEX(Basis!$B$10:$D$12,,C19),Basis!$A$10:$A$12)))</f>
        <v>-</v>
      </c>
      <c r="R19" s="15">
        <f t="shared" si="1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  <c r="AC19" s="15">
        <f t="shared" si="3"/>
        <v>0</v>
      </c>
    </row>
    <row r="20" spans="1:29" ht="15">
      <c r="A20" s="19">
        <v>14</v>
      </c>
      <c r="B20" s="20">
        <f t="shared" si="0"/>
        <v>0</v>
      </c>
      <c r="C20" s="37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22" t="str">
        <f>IF(AND(COUNT(F20:O20)&gt;0,C20=""),"AK ?",IF(ISERROR(LOOKUP(B20,INDEX(Basis!$B$10:$D$12,,C20),Basis!$A$10:$A$12)),"-",LOOKUP(B20,INDEX(Basis!$B$10:$D$12,,C20),Basis!$A$10:$A$12)))</f>
        <v>-</v>
      </c>
      <c r="R20" s="15">
        <f t="shared" si="1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</row>
    <row r="21" spans="1:29" ht="15">
      <c r="A21" s="19">
        <v>15</v>
      </c>
      <c r="B21" s="20">
        <f t="shared" si="0"/>
        <v>0</v>
      </c>
      <c r="C21" s="37"/>
      <c r="D21" s="24"/>
      <c r="E21" s="26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2" t="str">
        <f>IF(AND(COUNT(F21:O21)&gt;0,C21=""),"AK ?",IF(ISERROR(LOOKUP(B21,INDEX(Basis!$B$10:$D$12,,C21),Basis!$A$10:$A$12)),"-",LOOKUP(B21,INDEX(Basis!$B$10:$D$12,,C21),Basis!$A$10:$A$12)))</f>
        <v>-</v>
      </c>
      <c r="R21" s="15">
        <f t="shared" si="1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</row>
    <row r="22" spans="1:29" ht="15">
      <c r="A22" s="19">
        <v>16</v>
      </c>
      <c r="B22" s="20">
        <f t="shared" si="0"/>
        <v>0</v>
      </c>
      <c r="C22" s="37"/>
      <c r="D22" s="24"/>
      <c r="E22" s="26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2" t="str">
        <f>IF(AND(COUNT(F22:O22)&gt;0,C22=""),"AK ?",IF(ISERROR(LOOKUP(B22,INDEX(Basis!$B$10:$D$12,,C22),Basis!$A$10:$A$12)),"-",LOOKUP(B22,INDEX(Basis!$B$10:$D$12,,C22),Basis!$A$10:$A$12)))</f>
        <v>-</v>
      </c>
      <c r="R22" s="15">
        <f t="shared" si="1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  <c r="AC22" s="15">
        <f t="shared" si="3"/>
        <v>0</v>
      </c>
    </row>
    <row r="23" spans="1:29" ht="15">
      <c r="A23" s="19">
        <v>17</v>
      </c>
      <c r="B23" s="20">
        <f t="shared" si="0"/>
        <v>0</v>
      </c>
      <c r="C23" s="37"/>
      <c r="D23" s="24"/>
      <c r="E23" s="26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2" t="str">
        <f>IF(AND(COUNT(F23:O23)&gt;0,C23=""),"AK ?",IF(ISERROR(LOOKUP(B23,INDEX(Basis!$B$10:$D$12,,C23),Basis!$A$10:$A$12)),"-",LOOKUP(B23,INDEX(Basis!$B$10:$D$12,,C23),Basis!$A$10:$A$12)))</f>
        <v>-</v>
      </c>
      <c r="R23" s="15">
        <f t="shared" si="1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  <c r="AC23" s="15">
        <f t="shared" si="3"/>
        <v>0</v>
      </c>
    </row>
    <row r="24" spans="1:29" ht="15">
      <c r="A24" s="19">
        <v>18</v>
      </c>
      <c r="B24" s="20">
        <f t="shared" si="0"/>
        <v>0</v>
      </c>
      <c r="C24" s="37"/>
      <c r="D24" s="24"/>
      <c r="E24" s="26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2" t="str">
        <f>IF(AND(COUNT(F24:O24)&gt;0,C24=""),"AK ?",IF(ISERROR(LOOKUP(B24,INDEX(Basis!$B$10:$D$12,,C24),Basis!$A$10:$A$12)),"-",LOOKUP(B24,INDEX(Basis!$B$10:$D$12,,C24),Basis!$A$10:$A$12)))</f>
        <v>-</v>
      </c>
      <c r="R24" s="15">
        <f t="shared" si="1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  <c r="AC24" s="15">
        <f t="shared" si="3"/>
        <v>0</v>
      </c>
    </row>
    <row r="25" spans="1:29" ht="15">
      <c r="A25" s="19">
        <v>19</v>
      </c>
      <c r="B25" s="20">
        <f t="shared" si="0"/>
        <v>0</v>
      </c>
      <c r="C25" s="37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2" t="str">
        <f>IF(AND(COUNT(F25:O25)&gt;0,C25=""),"AK ?",IF(ISERROR(LOOKUP(B25,INDEX(Basis!$B$10:$D$12,,C25),Basis!$A$10:$A$12)),"-",LOOKUP(B25,INDEX(Basis!$B$10:$D$12,,C25),Basis!$A$10:$A$12)))</f>
        <v>-</v>
      </c>
      <c r="R25" s="15">
        <f t="shared" si="1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  <c r="AC25" s="15">
        <f t="shared" si="3"/>
        <v>0</v>
      </c>
    </row>
    <row r="26" spans="1:29" ht="15">
      <c r="A26" s="19">
        <v>20</v>
      </c>
      <c r="B26" s="20">
        <f t="shared" si="0"/>
        <v>0</v>
      </c>
      <c r="C26" s="37"/>
      <c r="D26" s="24"/>
      <c r="E26" s="26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2" t="str">
        <f>IF(AND(COUNT(F26:O26)&gt;0,C26=""),"AK ?",IF(ISERROR(LOOKUP(B26,INDEX(Basis!$B$10:$D$12,,C26),Basis!$A$10:$A$12)),"-",LOOKUP(B26,INDEX(Basis!$B$10:$D$12,,C26),Basis!$A$10:$A$12)))</f>
        <v>-</v>
      </c>
      <c r="R26" s="15">
        <f t="shared" si="1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  <c r="AC26" s="15">
        <f t="shared" si="3"/>
        <v>0</v>
      </c>
    </row>
    <row r="27" spans="1:29" ht="15">
      <c r="A27" s="19">
        <v>21</v>
      </c>
      <c r="B27" s="20">
        <f t="shared" si="0"/>
        <v>0</v>
      </c>
      <c r="C27" s="37"/>
      <c r="D27" s="24"/>
      <c r="E27" s="26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2" t="str">
        <f>IF(AND(COUNT(F27:O27)&gt;0,C27=""),"AK ?",IF(ISERROR(LOOKUP(B27,INDEX(Basis!$B$10:$D$12,,C27),Basis!$A$10:$A$12)),"-",LOOKUP(B27,INDEX(Basis!$B$10:$D$12,,C27),Basis!$A$10:$A$12)))</f>
        <v>-</v>
      </c>
      <c r="R27" s="15">
        <f t="shared" si="1"/>
        <v>0</v>
      </c>
      <c r="S27" s="15">
        <f aca="true" t="shared" si="4" ref="S27:AC36">COUNTIF($F27:$O27,S$6)*S$5</f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</row>
    <row r="28" spans="1:29" ht="15">
      <c r="A28" s="19">
        <v>22</v>
      </c>
      <c r="B28" s="20">
        <f t="shared" si="0"/>
        <v>0</v>
      </c>
      <c r="C28" s="3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2" t="str">
        <f>IF(AND(COUNT(F28:O28)&gt;0,C28=""),"AK ?",IF(ISERROR(LOOKUP(B28,INDEX(Basis!$B$10:$D$12,,C28),Basis!$A$10:$A$12)),"-",LOOKUP(B28,INDEX(Basis!$B$10:$D$12,,C28),Basis!$A$10:$A$12)))</f>
        <v>-</v>
      </c>
      <c r="R28" s="15">
        <f t="shared" si="1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</row>
    <row r="29" spans="1:29" ht="15">
      <c r="A29" s="19">
        <v>23</v>
      </c>
      <c r="B29" s="20">
        <f t="shared" si="0"/>
        <v>0</v>
      </c>
      <c r="C29" s="37"/>
      <c r="D29" s="24"/>
      <c r="E29" s="26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2" t="str">
        <f>IF(AND(COUNT(F29:O29)&gt;0,C29=""),"AK ?",IF(ISERROR(LOOKUP(B29,INDEX(Basis!$B$10:$D$12,,C29),Basis!$A$10:$A$12)),"-",LOOKUP(B29,INDEX(Basis!$B$10:$D$12,,C29),Basis!$A$10:$A$12)))</f>
        <v>-</v>
      </c>
      <c r="R29" s="15">
        <f t="shared" si="1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  <c r="AC29" s="15">
        <f t="shared" si="4"/>
        <v>0</v>
      </c>
    </row>
    <row r="30" spans="1:29" ht="15">
      <c r="A30" s="19">
        <v>24</v>
      </c>
      <c r="B30" s="20">
        <f t="shared" si="0"/>
        <v>0</v>
      </c>
      <c r="C30" s="37"/>
      <c r="D30" s="24"/>
      <c r="E30" s="26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2" t="str">
        <f>IF(AND(COUNT(F30:O30)&gt;0,C30=""),"AK ?",IF(ISERROR(LOOKUP(B30,INDEX(Basis!$B$10:$D$12,,C30),Basis!$A$10:$A$12)),"-",LOOKUP(B30,INDEX(Basis!$B$10:$D$12,,C30),Basis!$A$10:$A$12)))</f>
        <v>-</v>
      </c>
      <c r="R30" s="15">
        <f t="shared" si="1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</row>
    <row r="31" spans="1:29" ht="15">
      <c r="A31" s="19">
        <v>25</v>
      </c>
      <c r="B31" s="23">
        <f t="shared" si="0"/>
        <v>0</v>
      </c>
      <c r="C31" s="37"/>
      <c r="D31" s="24"/>
      <c r="E31" s="26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2" t="str">
        <f>IF(AND(COUNT(F31:O31)&gt;0,C31=""),"AK ?",IF(ISERROR(LOOKUP(B31,INDEX(Basis!$B$10:$D$12,,C31),Basis!$A$10:$A$12)),"-",LOOKUP(B31,INDEX(Basis!$B$10:$D$12,,C31),Basis!$A$10:$A$12)))</f>
        <v>-</v>
      </c>
      <c r="R31" s="15">
        <f t="shared" si="1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  <c r="AC31" s="15">
        <f t="shared" si="4"/>
        <v>0</v>
      </c>
    </row>
    <row r="32" spans="1:29" ht="15">
      <c r="A32" s="19">
        <v>26</v>
      </c>
      <c r="B32" s="20">
        <f t="shared" si="0"/>
        <v>0</v>
      </c>
      <c r="C32" s="37"/>
      <c r="D32" s="24"/>
      <c r="E32" s="26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2" t="str">
        <f>IF(AND(COUNT(F32:O32)&gt;0,C32=""),"AK ?",IF(ISERROR(LOOKUP(B32,INDEX(Basis!$B$10:$D$12,,C32),Basis!$A$10:$A$12)),"-",LOOKUP(B32,INDEX(Basis!$B$10:$D$12,,C32),Basis!$A$10:$A$12)))</f>
        <v>-</v>
      </c>
      <c r="R32" s="15">
        <f t="shared" si="1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</row>
    <row r="33" spans="1:29" ht="15">
      <c r="A33" s="19">
        <v>27</v>
      </c>
      <c r="B33" s="20">
        <f t="shared" si="0"/>
        <v>0</v>
      </c>
      <c r="C33" s="37"/>
      <c r="D33" s="24"/>
      <c r="E33" s="26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2" t="str">
        <f>IF(AND(COUNT(F33:O33)&gt;0,C33=""),"AK ?",IF(ISERROR(LOOKUP(B33,INDEX(Basis!$B$10:$D$12,,C33),Basis!$A$10:$A$12)),"-",LOOKUP(B33,INDEX(Basis!$B$10:$D$12,,C33),Basis!$A$10:$A$12)))</f>
        <v>-</v>
      </c>
      <c r="R33" s="15">
        <f t="shared" si="1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  <c r="AC33" s="15">
        <f t="shared" si="4"/>
        <v>0</v>
      </c>
    </row>
    <row r="34" spans="1:29" ht="15">
      <c r="A34" s="19">
        <v>28</v>
      </c>
      <c r="B34" s="20">
        <f t="shared" si="0"/>
        <v>0</v>
      </c>
      <c r="C34" s="37"/>
      <c r="D34" s="24"/>
      <c r="E34" s="26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2" t="str">
        <f>IF(AND(COUNT(F34:O34)&gt;0,C34=""),"AK ?",IF(ISERROR(LOOKUP(B34,INDEX(Basis!$B$10:$D$12,,C34),Basis!$A$10:$A$12)),"-",LOOKUP(B34,INDEX(Basis!$B$10:$D$12,,C34),Basis!$A$10:$A$12)))</f>
        <v>-</v>
      </c>
      <c r="R34" s="15">
        <f t="shared" si="1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  <c r="AC34" s="15">
        <f t="shared" si="4"/>
        <v>0</v>
      </c>
    </row>
    <row r="35" spans="1:29" ht="15">
      <c r="A35" s="19">
        <v>29</v>
      </c>
      <c r="B35" s="20">
        <f t="shared" si="0"/>
        <v>0</v>
      </c>
      <c r="C35" s="37"/>
      <c r="D35" s="24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2" t="str">
        <f>IF(AND(COUNT(F35:O35)&gt;0,C35=""),"AK ?",IF(ISERROR(LOOKUP(B35,INDEX(Basis!$B$10:$D$12,,C35),Basis!$A$10:$A$12)),"-",LOOKUP(B35,INDEX(Basis!$B$10:$D$12,,C35),Basis!$A$10:$A$12)))</f>
        <v>-</v>
      </c>
      <c r="R35" s="15">
        <f t="shared" si="1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  <c r="AC35" s="15">
        <f t="shared" si="4"/>
        <v>0</v>
      </c>
    </row>
    <row r="36" spans="1:29" ht="15">
      <c r="A36" s="19">
        <v>30</v>
      </c>
      <c r="B36" s="20">
        <f t="shared" si="0"/>
        <v>0</v>
      </c>
      <c r="C36" s="37"/>
      <c r="D36" s="24"/>
      <c r="E36" s="32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2" t="str">
        <f>IF(AND(COUNT(F36:O36)&gt;0,C36=""),"AK ?",IF(ISERROR(LOOKUP(B36,INDEX(Basis!$B$10:$D$12,,C36),Basis!$A$10:$A$12)),"-",LOOKUP(B36,INDEX(Basis!$B$10:$D$12,,C36),Basis!$A$10:$A$12)))</f>
        <v>-</v>
      </c>
      <c r="R36" s="15">
        <f t="shared" si="1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  <c r="AC36" s="15">
        <f t="shared" si="4"/>
        <v>0</v>
      </c>
    </row>
    <row r="37" spans="1:29" ht="15">
      <c r="A37" s="19">
        <v>31</v>
      </c>
      <c r="B37" s="20">
        <f t="shared" si="0"/>
        <v>0</v>
      </c>
      <c r="C37" s="37"/>
      <c r="D37" s="24"/>
      <c r="E37" s="26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2" t="str">
        <f>IF(AND(COUNT(F37:O37)&gt;0,C37=""),"AK ?",IF(ISERROR(LOOKUP(B37,INDEX(Basis!$B$10:$D$12,,C37),Basis!$A$10:$A$12)),"-",LOOKUP(B37,INDEX(Basis!$B$10:$D$12,,C37),Basis!$A$10:$A$12)))</f>
        <v>-</v>
      </c>
      <c r="R37" s="15">
        <f t="shared" si="1"/>
        <v>0</v>
      </c>
      <c r="S37" s="15">
        <f aca="true" t="shared" si="5" ref="S37:AC46">COUNTIF($F37:$O37,S$6)*S$5</f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  <c r="AC37" s="15">
        <f t="shared" si="5"/>
        <v>0</v>
      </c>
    </row>
    <row r="38" spans="1:29" ht="15">
      <c r="A38" s="19">
        <v>32</v>
      </c>
      <c r="B38" s="20">
        <f t="shared" si="0"/>
        <v>0</v>
      </c>
      <c r="C38" s="37"/>
      <c r="D38" s="24"/>
      <c r="E38" s="26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2" t="str">
        <f>IF(AND(COUNT(F38:O38)&gt;0,C38=""),"AK ?",IF(ISERROR(LOOKUP(B38,INDEX(Basis!$B$10:$D$12,,C38),Basis!$A$10:$A$12)),"-",LOOKUP(B38,INDEX(Basis!$B$10:$D$12,,C38),Basis!$A$10:$A$12)))</f>
        <v>-</v>
      </c>
      <c r="R38" s="15">
        <f t="shared" si="1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  <c r="AC38" s="15">
        <f t="shared" si="5"/>
        <v>0</v>
      </c>
    </row>
    <row r="39" spans="1:29" ht="15">
      <c r="A39" s="19">
        <v>33</v>
      </c>
      <c r="B39" s="20">
        <f aca="true" t="shared" si="6" ref="B39:B56">SUM(F39:O39)</f>
        <v>0</v>
      </c>
      <c r="C39" s="37"/>
      <c r="D39" s="24"/>
      <c r="E39" s="26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2" t="str">
        <f>IF(AND(COUNT(F39:O39)&gt;0,C39=""),"AK ?",IF(ISERROR(LOOKUP(B39,INDEX(Basis!$B$10:$D$12,,C39),Basis!$A$10:$A$12)),"-",LOOKUP(B39,INDEX(Basis!$B$10:$D$12,,C39),Basis!$A$10:$A$12)))</f>
        <v>-</v>
      </c>
      <c r="R39" s="15">
        <f aca="true" t="shared" si="7" ref="R39:R56">SUM(S39:AC39)</f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  <c r="AC39" s="15">
        <f t="shared" si="5"/>
        <v>0</v>
      </c>
    </row>
    <row r="40" spans="1:29" ht="15">
      <c r="A40" s="19">
        <v>34</v>
      </c>
      <c r="B40" s="20">
        <f t="shared" si="6"/>
        <v>0</v>
      </c>
      <c r="C40" s="37"/>
      <c r="D40" s="24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2" t="str">
        <f>IF(AND(COUNT(F40:O40)&gt;0,C40=""),"AK ?",IF(ISERROR(LOOKUP(B40,INDEX(Basis!$B$10:$D$12,,C40),Basis!$A$10:$A$12)),"-",LOOKUP(B40,INDEX(Basis!$B$10:$D$12,,C40),Basis!$A$10:$A$12)))</f>
        <v>-</v>
      </c>
      <c r="R40" s="15">
        <f t="shared" si="7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  <c r="AC40" s="15">
        <f t="shared" si="5"/>
        <v>0</v>
      </c>
    </row>
    <row r="41" spans="1:29" ht="15">
      <c r="A41" s="19">
        <v>35</v>
      </c>
      <c r="B41" s="20">
        <f t="shared" si="6"/>
        <v>0</v>
      </c>
      <c r="C41" s="37"/>
      <c r="D41" s="24"/>
      <c r="E41" s="26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2" t="str">
        <f>IF(AND(COUNT(F41:O41)&gt;0,C41=""),"AK ?",IF(ISERROR(LOOKUP(B41,INDEX(Basis!$B$10:$D$12,,C41),Basis!$A$10:$A$12)),"-",LOOKUP(B41,INDEX(Basis!$B$10:$D$12,,C41),Basis!$A$10:$A$12)))</f>
        <v>-</v>
      </c>
      <c r="R41" s="15">
        <f t="shared" si="7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  <c r="AC41" s="15">
        <f t="shared" si="5"/>
        <v>0</v>
      </c>
    </row>
    <row r="42" spans="1:29" ht="15">
      <c r="A42" s="19">
        <v>36</v>
      </c>
      <c r="B42" s="20">
        <f t="shared" si="6"/>
        <v>0</v>
      </c>
      <c r="C42" s="37"/>
      <c r="D42" s="24"/>
      <c r="E42" s="26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2" t="str">
        <f>IF(AND(COUNT(F42:O42)&gt;0,C42=""),"AK ?",IF(ISERROR(LOOKUP(B42,INDEX(Basis!$B$10:$D$12,,C42),Basis!$A$10:$A$12)),"-",LOOKUP(B42,INDEX(Basis!$B$10:$D$12,,C42),Basis!$A$10:$A$12)))</f>
        <v>-</v>
      </c>
      <c r="R42" s="15">
        <f t="shared" si="7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  <c r="AC42" s="15">
        <f t="shared" si="5"/>
        <v>0</v>
      </c>
    </row>
    <row r="43" spans="1:29" ht="15">
      <c r="A43" s="19">
        <v>37</v>
      </c>
      <c r="B43" s="20">
        <f t="shared" si="6"/>
        <v>0</v>
      </c>
      <c r="C43" s="37"/>
      <c r="D43" s="24"/>
      <c r="E43" s="26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2" t="str">
        <f>IF(AND(COUNT(F43:O43)&gt;0,C43=""),"AK ?",IF(ISERROR(LOOKUP(B43,INDEX(Basis!$B$10:$D$12,,C43),Basis!$A$10:$A$12)),"-",LOOKUP(B43,INDEX(Basis!$B$10:$D$12,,C43),Basis!$A$10:$A$12)))</f>
        <v>-</v>
      </c>
      <c r="R43" s="15">
        <f t="shared" si="7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  <c r="AC43" s="15">
        <f t="shared" si="5"/>
        <v>0</v>
      </c>
    </row>
    <row r="44" spans="1:29" ht="15">
      <c r="A44" s="19">
        <v>38</v>
      </c>
      <c r="B44" s="20">
        <f t="shared" si="6"/>
        <v>0</v>
      </c>
      <c r="C44" s="37"/>
      <c r="D44" s="24"/>
      <c r="E44" s="26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2" t="str">
        <f>IF(AND(COUNT(F44:O44)&gt;0,C44=""),"AK ?",IF(ISERROR(LOOKUP(B44,INDEX(Basis!$B$10:$D$12,,C44),Basis!$A$10:$A$12)),"-",LOOKUP(B44,INDEX(Basis!$B$10:$D$12,,C44),Basis!$A$10:$A$12)))</f>
        <v>-</v>
      </c>
      <c r="R44" s="15">
        <f t="shared" si="7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  <c r="AC44" s="15">
        <f t="shared" si="5"/>
        <v>0</v>
      </c>
    </row>
    <row r="45" spans="1:29" ht="15">
      <c r="A45" s="19">
        <v>39</v>
      </c>
      <c r="B45" s="20">
        <f t="shared" si="6"/>
        <v>0</v>
      </c>
      <c r="C45" s="37"/>
      <c r="D45" s="24"/>
      <c r="E45" s="26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2" t="str">
        <f>IF(AND(COUNT(F45:O45)&gt;0,C45=""),"AK ?",IF(ISERROR(LOOKUP(B45,INDEX(Basis!$B$10:$D$12,,C45),Basis!$A$10:$A$12)),"-",LOOKUP(B45,INDEX(Basis!$B$10:$D$12,,C45),Basis!$A$10:$A$12)))</f>
        <v>-</v>
      </c>
      <c r="R45" s="15">
        <f t="shared" si="7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  <c r="AC45" s="15">
        <f t="shared" si="5"/>
        <v>0</v>
      </c>
    </row>
    <row r="46" spans="1:29" ht="15">
      <c r="A46" s="19">
        <v>40</v>
      </c>
      <c r="B46" s="20">
        <f t="shared" si="6"/>
        <v>0</v>
      </c>
      <c r="C46" s="37"/>
      <c r="D46" s="24"/>
      <c r="E46" s="26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2" t="str">
        <f>IF(AND(COUNT(F46:O46)&gt;0,C46=""),"AK ?",IF(ISERROR(LOOKUP(B46,INDEX(Basis!$B$10:$D$12,,C46),Basis!$A$10:$A$12)),"-",LOOKUP(B46,INDEX(Basis!$B$10:$D$12,,C46),Basis!$A$10:$A$12)))</f>
        <v>-</v>
      </c>
      <c r="R46" s="15">
        <f t="shared" si="7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  <c r="AC46" s="15">
        <f t="shared" si="5"/>
        <v>0</v>
      </c>
    </row>
    <row r="47" spans="1:29" ht="15">
      <c r="A47" s="19">
        <v>41</v>
      </c>
      <c r="B47" s="20">
        <f t="shared" si="6"/>
        <v>0</v>
      </c>
      <c r="C47" s="37"/>
      <c r="D47" s="24"/>
      <c r="E47" s="26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22" t="str">
        <f>IF(AND(COUNT(F47:O47)&gt;0,C47=""),"AK ?",IF(ISERROR(LOOKUP(B47,INDEX(Basis!$B$10:$D$12,,C47),Basis!$A$10:$A$12)),"-",LOOKUP(B47,INDEX(Basis!$B$10:$D$12,,C47),Basis!$A$10:$A$12)))</f>
        <v>-</v>
      </c>
      <c r="R47" s="15">
        <f t="shared" si="7"/>
        <v>0</v>
      </c>
      <c r="S47" s="15">
        <f aca="true" t="shared" si="8" ref="S47:AC56">COUNTIF($F47:$O47,S$6)*S$5</f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  <c r="AC47" s="15">
        <f t="shared" si="8"/>
        <v>0</v>
      </c>
    </row>
    <row r="48" spans="1:29" ht="15">
      <c r="A48" s="19">
        <v>42</v>
      </c>
      <c r="B48" s="20">
        <f t="shared" si="6"/>
        <v>0</v>
      </c>
      <c r="C48" s="37"/>
      <c r="D48" s="24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2" t="str">
        <f>IF(AND(COUNT(F48:O48)&gt;0,C48=""),"AK ?",IF(ISERROR(LOOKUP(B48,INDEX(Basis!$B$10:$D$12,,C48),Basis!$A$10:$A$12)),"-",LOOKUP(B48,INDEX(Basis!$B$10:$D$12,,C48),Basis!$A$10:$A$12)))</f>
        <v>-</v>
      </c>
      <c r="R48" s="15">
        <f t="shared" si="7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  <c r="AC48" s="15">
        <f t="shared" si="8"/>
        <v>0</v>
      </c>
    </row>
    <row r="49" spans="1:29" ht="15">
      <c r="A49" s="19">
        <v>43</v>
      </c>
      <c r="B49" s="20">
        <f t="shared" si="6"/>
        <v>0</v>
      </c>
      <c r="C49" s="37"/>
      <c r="D49" s="24"/>
      <c r="E49" s="26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2" t="str">
        <f>IF(AND(COUNT(F49:O49)&gt;0,C49=""),"AK ?",IF(ISERROR(LOOKUP(B49,INDEX(Basis!$B$10:$D$12,,C49),Basis!$A$10:$A$12)),"-",LOOKUP(B49,INDEX(Basis!$B$10:$D$12,,C49),Basis!$A$10:$A$12)))</f>
        <v>-</v>
      </c>
      <c r="R49" s="15">
        <f t="shared" si="7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  <c r="AC49" s="15">
        <f t="shared" si="8"/>
        <v>0</v>
      </c>
    </row>
    <row r="50" spans="1:29" ht="15">
      <c r="A50" s="19">
        <v>44</v>
      </c>
      <c r="B50" s="20">
        <f t="shared" si="6"/>
        <v>0</v>
      </c>
      <c r="C50" s="37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2" t="str">
        <f>IF(AND(COUNT(F50:O50)&gt;0,C50=""),"AK ?",IF(ISERROR(LOOKUP(B50,INDEX(Basis!$B$10:$D$12,,C50),Basis!$A$10:$A$12)),"-",LOOKUP(B50,INDEX(Basis!$B$10:$D$12,,C50),Basis!$A$10:$A$12)))</f>
        <v>-</v>
      </c>
      <c r="R50" s="15">
        <f t="shared" si="7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  <c r="AC50" s="15">
        <f t="shared" si="8"/>
        <v>0</v>
      </c>
    </row>
    <row r="51" spans="1:29" ht="15">
      <c r="A51" s="19">
        <v>45</v>
      </c>
      <c r="B51" s="20">
        <f t="shared" si="6"/>
        <v>0</v>
      </c>
      <c r="C51" s="37"/>
      <c r="D51" s="24"/>
      <c r="E51" s="26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22" t="str">
        <f>IF(AND(COUNT(F51:O51)&gt;0,C51=""),"AK ?",IF(ISERROR(LOOKUP(B51,INDEX(Basis!$B$10:$D$12,,C51),Basis!$A$10:$A$12)),"-",LOOKUP(B51,INDEX(Basis!$B$10:$D$12,,C51),Basis!$A$10:$A$12)))</f>
        <v>-</v>
      </c>
      <c r="R51" s="15">
        <f t="shared" si="7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  <c r="AC51" s="15">
        <f t="shared" si="8"/>
        <v>0</v>
      </c>
    </row>
    <row r="52" spans="1:29" ht="15">
      <c r="A52" s="19">
        <v>46</v>
      </c>
      <c r="B52" s="20">
        <f t="shared" si="6"/>
        <v>0</v>
      </c>
      <c r="C52" s="37"/>
      <c r="D52" s="24"/>
      <c r="E52" s="26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22" t="str">
        <f>IF(AND(COUNT(F52:O52)&gt;0,C52=""),"AK ?",IF(ISERROR(LOOKUP(B52,INDEX(Basis!$B$10:$D$12,,C52),Basis!$A$10:$A$12)),"-",LOOKUP(B52,INDEX(Basis!$B$10:$D$12,,C52),Basis!$A$10:$A$12)))</f>
        <v>-</v>
      </c>
      <c r="R52" s="15">
        <f t="shared" si="7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  <c r="AC52" s="15">
        <f t="shared" si="8"/>
        <v>0</v>
      </c>
    </row>
    <row r="53" spans="1:29" ht="15">
      <c r="A53" s="19">
        <v>47</v>
      </c>
      <c r="B53" s="20">
        <f t="shared" si="6"/>
        <v>0</v>
      </c>
      <c r="C53" s="37"/>
      <c r="D53" s="24"/>
      <c r="E53" s="26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2" t="str">
        <f>IF(AND(COUNT(F53:O53)&gt;0,C53=""),"AK ?",IF(ISERROR(LOOKUP(B53,INDEX(Basis!$B$10:$D$12,,C53),Basis!$A$10:$A$12)),"-",LOOKUP(B53,INDEX(Basis!$B$10:$D$12,,C53),Basis!$A$10:$A$12)))</f>
        <v>-</v>
      </c>
      <c r="R53" s="15">
        <f t="shared" si="7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  <c r="AC53" s="15">
        <f t="shared" si="8"/>
        <v>0</v>
      </c>
    </row>
    <row r="54" spans="1:29" ht="15">
      <c r="A54" s="19">
        <v>48</v>
      </c>
      <c r="B54" s="20">
        <f t="shared" si="6"/>
        <v>0</v>
      </c>
      <c r="C54" s="37"/>
      <c r="D54" s="24"/>
      <c r="E54" s="26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22" t="str">
        <f>IF(AND(COUNT(F54:O54)&gt;0,C54=""),"AK ?",IF(ISERROR(LOOKUP(B54,INDEX(Basis!$B$10:$D$12,,C54),Basis!$A$10:$A$12)),"-",LOOKUP(B54,INDEX(Basis!$B$10:$D$12,,C54),Basis!$A$10:$A$12)))</f>
        <v>-</v>
      </c>
      <c r="R54" s="15">
        <f t="shared" si="7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  <c r="AC54" s="15">
        <f t="shared" si="8"/>
        <v>0</v>
      </c>
    </row>
    <row r="55" spans="1:29" ht="15">
      <c r="A55" s="19">
        <v>49</v>
      </c>
      <c r="B55" s="20">
        <f t="shared" si="6"/>
        <v>0</v>
      </c>
      <c r="C55" s="37"/>
      <c r="D55" s="24"/>
      <c r="E55" s="26"/>
      <c r="F55" s="24"/>
      <c r="G55" s="24"/>
      <c r="H55" s="24"/>
      <c r="I55" s="24"/>
      <c r="J55" s="24"/>
      <c r="K55" s="24"/>
      <c r="L55" s="24"/>
      <c r="M55" s="24"/>
      <c r="N55" s="33"/>
      <c r="O55" s="25"/>
      <c r="P55" s="22" t="str">
        <f>IF(AND(COUNT(F55:O55)&gt;0,C55=""),"AK ?",IF(ISERROR(LOOKUP(B55,INDEX(Basis!$B$10:$D$12,,C55),Basis!$A$10:$A$12)),"-",LOOKUP(B55,INDEX(Basis!$B$10:$D$12,,C55),Basis!$A$10:$A$12)))</f>
        <v>-</v>
      </c>
      <c r="R55" s="15">
        <f t="shared" si="7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  <c r="AC55" s="15">
        <f t="shared" si="8"/>
        <v>0</v>
      </c>
    </row>
    <row r="56" spans="1:29" ht="15.75" thickBot="1">
      <c r="A56" s="19">
        <v>50</v>
      </c>
      <c r="B56" s="20">
        <f t="shared" si="6"/>
        <v>0</v>
      </c>
      <c r="C56" s="37"/>
      <c r="D56" s="24"/>
      <c r="E56" s="26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7" t="str">
        <f>IF(AND(COUNT(F56:O56)&gt;0,C56=""),"AK ?",IF(ISERROR(LOOKUP(B56,INDEX(Basis!$B$10:$D$12,,C56),Basis!$A$10:$A$12)),"-",LOOKUP(B56,INDEX(Basis!$B$10:$D$12,,C56),Basis!$A$10:$A$12)))</f>
        <v>-</v>
      </c>
      <c r="R56" s="15">
        <f t="shared" si="7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  <c r="AC56" s="15">
        <f t="shared" si="8"/>
        <v>0</v>
      </c>
    </row>
    <row r="57" spans="19:26" ht="12">
      <c r="S57" s="2"/>
      <c r="T57" s="2"/>
      <c r="U57" s="2"/>
      <c r="V57" s="2"/>
      <c r="W57" s="2"/>
      <c r="X57" s="2"/>
      <c r="Y57" s="2"/>
      <c r="Z57" s="2"/>
    </row>
    <row r="155" spans="4:5" ht="15">
      <c r="D155" s="28"/>
      <c r="E155" s="28"/>
    </row>
    <row r="156" spans="4:5" ht="15">
      <c r="D156" s="28"/>
      <c r="E156" s="28"/>
    </row>
    <row r="157" spans="4:5" ht="15">
      <c r="D157" s="28"/>
      <c r="E157" s="28"/>
    </row>
    <row r="158" spans="4:5" ht="15">
      <c r="D158" s="28"/>
      <c r="E158" s="28"/>
    </row>
    <row r="159" spans="4:5" ht="15">
      <c r="D159" s="28"/>
      <c r="E159" s="28"/>
    </row>
    <row r="160" spans="4:5" ht="15">
      <c r="D160" s="28"/>
      <c r="E160" s="28"/>
    </row>
    <row r="161" spans="4:5" ht="15">
      <c r="D161" s="28"/>
      <c r="E161" s="28"/>
    </row>
    <row r="162" spans="4:5" ht="15">
      <c r="D162" s="28"/>
      <c r="E162" s="28"/>
    </row>
    <row r="163" spans="4:5" ht="15">
      <c r="D163" s="28"/>
      <c r="E163" s="28"/>
    </row>
    <row r="164" spans="4:5" ht="15">
      <c r="D164" s="28"/>
      <c r="E164" s="28"/>
    </row>
    <row r="165" spans="4:5" ht="15">
      <c r="D165" s="28"/>
      <c r="E165" s="28"/>
    </row>
    <row r="166" spans="4:5" ht="15">
      <c r="D166" s="28"/>
      <c r="E166" s="28"/>
    </row>
    <row r="167" spans="4:5" ht="15">
      <c r="D167" s="28"/>
      <c r="E167" s="28"/>
    </row>
    <row r="168" spans="4:5" ht="15">
      <c r="D168" s="28"/>
      <c r="E168" s="28"/>
    </row>
    <row r="169" spans="4:5" ht="15">
      <c r="D169" s="28"/>
      <c r="E169" s="28"/>
    </row>
    <row r="170" spans="4:5" ht="15">
      <c r="D170" s="28"/>
      <c r="E170" s="28"/>
    </row>
    <row r="171" spans="4:5" ht="15">
      <c r="D171" s="28"/>
      <c r="E171" s="28"/>
    </row>
    <row r="172" spans="4:5" ht="15">
      <c r="D172" s="28"/>
      <c r="E172" s="28"/>
    </row>
    <row r="173" spans="4:5" ht="15">
      <c r="D173" s="28"/>
      <c r="E173" s="28"/>
    </row>
    <row r="174" spans="4:5" ht="15">
      <c r="D174" s="28"/>
      <c r="E174" s="28"/>
    </row>
    <row r="175" spans="4:5" ht="15">
      <c r="D175" s="28"/>
      <c r="E175" s="28"/>
    </row>
    <row r="176" spans="4:5" ht="15">
      <c r="D176" s="28"/>
      <c r="E176" s="28"/>
    </row>
    <row r="177" spans="4:5" ht="15">
      <c r="D177" s="28"/>
      <c r="E177" s="28"/>
    </row>
    <row r="178" spans="4:5" ht="15">
      <c r="D178" s="28"/>
      <c r="E178" s="28"/>
    </row>
    <row r="179" spans="4:5" ht="15">
      <c r="D179" s="28"/>
      <c r="E179" s="28"/>
    </row>
    <row r="180" spans="4:5" ht="15">
      <c r="D180" s="28"/>
      <c r="E180" s="28"/>
    </row>
    <row r="181" spans="4:5" ht="15">
      <c r="D181" s="28"/>
      <c r="E181" s="28"/>
    </row>
    <row r="182" spans="4:5" ht="15">
      <c r="D182" s="28"/>
      <c r="E182" s="28"/>
    </row>
    <row r="183" spans="4:5" ht="15">
      <c r="D183" s="28"/>
      <c r="E183" s="28"/>
    </row>
    <row r="184" spans="4:5" ht="15">
      <c r="D184" s="28"/>
      <c r="E184" s="28"/>
    </row>
    <row r="185" spans="4:5" ht="15">
      <c r="D185" s="28"/>
      <c r="E185" s="28"/>
    </row>
    <row r="186" spans="4:5" ht="15">
      <c r="D186" s="28"/>
      <c r="E186" s="28"/>
    </row>
    <row r="187" spans="4:5" ht="15">
      <c r="D187" s="28"/>
      <c r="E187" s="28"/>
    </row>
    <row r="188" spans="4:5" ht="15">
      <c r="D188" s="28"/>
      <c r="E188" s="28"/>
    </row>
    <row r="189" spans="4:5" ht="15">
      <c r="D189" s="28"/>
      <c r="E189" s="28"/>
    </row>
    <row r="190" spans="4:5" ht="15">
      <c r="D190" s="28"/>
      <c r="E190" s="28"/>
    </row>
    <row r="191" spans="4:5" ht="15">
      <c r="D191" s="28"/>
      <c r="E191" s="28"/>
    </row>
    <row r="192" spans="4:5" ht="15">
      <c r="D192" s="28"/>
      <c r="E192" s="28"/>
    </row>
    <row r="193" spans="4:5" ht="15">
      <c r="D193" s="28"/>
      <c r="E193" s="28"/>
    </row>
    <row r="194" spans="4:5" ht="15">
      <c r="D194" s="28"/>
      <c r="E194" s="28"/>
    </row>
    <row r="195" spans="4:5" ht="15">
      <c r="D195" s="28"/>
      <c r="E195" s="28"/>
    </row>
    <row r="196" spans="4:5" ht="15">
      <c r="D196" s="28"/>
      <c r="E196" s="28"/>
    </row>
    <row r="197" spans="4:5" ht="15">
      <c r="D197" s="28"/>
      <c r="E197" s="28"/>
    </row>
    <row r="198" spans="4:5" ht="15">
      <c r="D198" s="28"/>
      <c r="E198" s="28"/>
    </row>
    <row r="199" spans="4:5" ht="15">
      <c r="D199" s="28"/>
      <c r="E199" s="28"/>
    </row>
    <row r="200" spans="4:5" ht="15">
      <c r="D200" s="28"/>
      <c r="E200" s="28"/>
    </row>
    <row r="201" spans="4:5" ht="15">
      <c r="D201" s="28"/>
      <c r="E201" s="28"/>
    </row>
    <row r="202" spans="4:5" ht="15">
      <c r="D202" s="28"/>
      <c r="E202" s="28"/>
    </row>
    <row r="203" spans="4:5" ht="15">
      <c r="D203" s="28"/>
      <c r="E203" s="28"/>
    </row>
    <row r="204" spans="4:5" ht="15">
      <c r="D204" s="28"/>
      <c r="E204" s="28"/>
    </row>
    <row r="205" spans="4:5" ht="15">
      <c r="D205" s="28"/>
      <c r="E205" s="28"/>
    </row>
    <row r="206" spans="4:5" ht="15">
      <c r="D206" s="28"/>
      <c r="E206" s="28"/>
    </row>
    <row r="207" spans="4:5" ht="15">
      <c r="D207" s="28"/>
      <c r="E207" s="28"/>
    </row>
    <row r="208" spans="4:5" ht="15">
      <c r="D208" s="28"/>
      <c r="E208" s="28"/>
    </row>
    <row r="209" spans="4:5" ht="15">
      <c r="D209" s="28"/>
      <c r="E209" s="28"/>
    </row>
    <row r="210" spans="4:5" ht="15">
      <c r="D210" s="28"/>
      <c r="E210" s="28"/>
    </row>
    <row r="211" spans="4:5" ht="15">
      <c r="D211" s="28"/>
      <c r="E211" s="28"/>
    </row>
    <row r="212" spans="4:5" ht="15">
      <c r="D212" s="28"/>
      <c r="E212" s="28"/>
    </row>
    <row r="213" spans="4:5" ht="15">
      <c r="D213" s="28"/>
      <c r="E213" s="28"/>
    </row>
    <row r="214" spans="4:5" ht="15">
      <c r="D214" s="28"/>
      <c r="E214" s="28"/>
    </row>
    <row r="215" spans="4:5" ht="15">
      <c r="D215" s="28"/>
      <c r="E215" s="28"/>
    </row>
    <row r="216" spans="4:5" ht="15">
      <c r="D216" s="28"/>
      <c r="E216" s="28"/>
    </row>
    <row r="217" spans="4:5" ht="15">
      <c r="D217" s="28"/>
      <c r="E217" s="28"/>
    </row>
    <row r="218" spans="4:5" ht="15">
      <c r="D218" s="28"/>
      <c r="E218" s="28"/>
    </row>
    <row r="219" spans="4:5" ht="15">
      <c r="D219" s="28"/>
      <c r="E219" s="28"/>
    </row>
    <row r="220" spans="4:5" ht="15">
      <c r="D220" s="28"/>
      <c r="E220" s="28"/>
    </row>
    <row r="221" spans="4:5" ht="15">
      <c r="D221" s="28"/>
      <c r="E221" s="28"/>
    </row>
    <row r="222" spans="4:5" ht="15">
      <c r="D222" s="28"/>
      <c r="E222" s="28"/>
    </row>
    <row r="223" spans="4:5" ht="15">
      <c r="D223" s="28"/>
      <c r="E223" s="28"/>
    </row>
    <row r="224" spans="4:5" ht="15">
      <c r="D224" s="28"/>
      <c r="E224" s="28"/>
    </row>
    <row r="225" spans="4:5" ht="15">
      <c r="D225" s="28"/>
      <c r="E225" s="28"/>
    </row>
    <row r="226" spans="4:5" ht="15">
      <c r="D226" s="28"/>
      <c r="E226" s="28"/>
    </row>
    <row r="227" spans="4:5" ht="15">
      <c r="D227" s="28"/>
      <c r="E227" s="28"/>
    </row>
    <row r="228" spans="4:5" ht="15">
      <c r="D228" s="28"/>
      <c r="E228" s="28"/>
    </row>
    <row r="229" spans="4:5" ht="15">
      <c r="D229" s="28"/>
      <c r="E229" s="28"/>
    </row>
    <row r="230" spans="4:5" ht="15">
      <c r="D230" s="28"/>
      <c r="E230" s="28"/>
    </row>
    <row r="231" spans="4:5" ht="15">
      <c r="D231" s="28"/>
      <c r="E231" s="28"/>
    </row>
    <row r="232" spans="4:5" ht="15">
      <c r="D232" s="28"/>
      <c r="E232" s="28"/>
    </row>
    <row r="233" spans="4:5" ht="15">
      <c r="D233" s="28"/>
      <c r="E233" s="28"/>
    </row>
    <row r="234" spans="4:5" ht="15">
      <c r="D234" s="28"/>
      <c r="E234" s="28"/>
    </row>
    <row r="235" spans="4:5" ht="15">
      <c r="D235" s="28"/>
      <c r="E235" s="28"/>
    </row>
    <row r="236" spans="4:5" ht="15">
      <c r="D236" s="28"/>
      <c r="E236" s="28"/>
    </row>
    <row r="237" spans="4:5" ht="15">
      <c r="D237" s="28"/>
      <c r="E237" s="28"/>
    </row>
    <row r="238" spans="4:5" ht="15">
      <c r="D238" s="28"/>
      <c r="E238" s="28"/>
    </row>
    <row r="239" spans="4:5" ht="15">
      <c r="D239" s="28"/>
      <c r="E239" s="28"/>
    </row>
    <row r="240" spans="4:5" ht="15">
      <c r="D240" s="28"/>
      <c r="E240" s="28"/>
    </row>
    <row r="241" spans="4:5" ht="15">
      <c r="D241" s="28"/>
      <c r="E241" s="28"/>
    </row>
    <row r="242" spans="4:5" ht="15">
      <c r="D242" s="28"/>
      <c r="E242" s="28"/>
    </row>
    <row r="243" spans="4:5" ht="15">
      <c r="D243" s="28"/>
      <c r="E243" s="28"/>
    </row>
    <row r="244" spans="4:5" ht="15">
      <c r="D244" s="28"/>
      <c r="E244" s="28"/>
    </row>
    <row r="245" spans="4:5" ht="15">
      <c r="D245" s="28"/>
      <c r="E245" s="28"/>
    </row>
    <row r="246" spans="4:5" ht="15">
      <c r="D246" s="28"/>
      <c r="E246" s="28"/>
    </row>
    <row r="247" spans="4:5" ht="15">
      <c r="D247" s="28"/>
      <c r="E247" s="28"/>
    </row>
    <row r="248" spans="4:5" ht="15">
      <c r="D248" s="28"/>
      <c r="E248" s="28"/>
    </row>
    <row r="249" spans="4:5" ht="15">
      <c r="D249" s="28"/>
      <c r="E249" s="28"/>
    </row>
    <row r="250" spans="4:5" ht="15">
      <c r="D250" s="28"/>
      <c r="E250" s="28"/>
    </row>
    <row r="251" spans="4:5" ht="15">
      <c r="D251" s="28"/>
      <c r="E251" s="28"/>
    </row>
    <row r="252" spans="4:5" ht="15">
      <c r="D252" s="28"/>
      <c r="E252" s="28"/>
    </row>
    <row r="253" spans="4:5" ht="15">
      <c r="D253" s="28"/>
      <c r="E253" s="28"/>
    </row>
    <row r="254" spans="4:5" ht="15">
      <c r="D254" s="28"/>
      <c r="E254" s="28"/>
    </row>
    <row r="255" spans="4:5" ht="15">
      <c r="D255" s="28"/>
      <c r="E255" s="28"/>
    </row>
    <row r="256" spans="4:5" ht="15">
      <c r="D256" s="28"/>
      <c r="E256" s="28"/>
    </row>
    <row r="257" spans="4:5" ht="15">
      <c r="D257" s="28"/>
      <c r="E257" s="28"/>
    </row>
    <row r="258" spans="4:5" ht="15">
      <c r="D258" s="28"/>
      <c r="E258" s="28"/>
    </row>
    <row r="259" spans="4:5" ht="15">
      <c r="D259" s="28"/>
      <c r="E259" s="28"/>
    </row>
    <row r="260" spans="4:5" ht="15">
      <c r="D260" s="28"/>
      <c r="E260" s="28"/>
    </row>
    <row r="261" spans="4:5" ht="15">
      <c r="D261" s="28"/>
      <c r="E261" s="28"/>
    </row>
    <row r="262" spans="4:5" ht="15">
      <c r="D262" s="28"/>
      <c r="E262" s="28"/>
    </row>
    <row r="263" spans="4:5" ht="15">
      <c r="D263" s="28"/>
      <c r="E263" s="28"/>
    </row>
    <row r="264" spans="4:5" ht="15">
      <c r="D264" s="28"/>
      <c r="E264" s="28"/>
    </row>
    <row r="265" spans="4:5" ht="15">
      <c r="D265" s="28"/>
      <c r="E265" s="28"/>
    </row>
    <row r="266" spans="4:5" ht="15">
      <c r="D266" s="28"/>
      <c r="E266" s="28"/>
    </row>
    <row r="267" spans="4:5" ht="15">
      <c r="D267" s="28"/>
      <c r="E267" s="28"/>
    </row>
    <row r="268" spans="4:5" ht="15">
      <c r="D268" s="28"/>
      <c r="E268" s="28"/>
    </row>
    <row r="269" spans="4:5" ht="15">
      <c r="D269" s="28"/>
      <c r="E269" s="28"/>
    </row>
    <row r="270" spans="4:5" ht="15">
      <c r="D270" s="28"/>
      <c r="E270" s="28"/>
    </row>
    <row r="271" spans="4:5" ht="15">
      <c r="D271" s="28"/>
      <c r="E271" s="28"/>
    </row>
    <row r="272" spans="4:5" ht="15">
      <c r="D272" s="28"/>
      <c r="E272" s="28"/>
    </row>
    <row r="273" spans="4:5" ht="15">
      <c r="D273" s="28"/>
      <c r="E273" s="28"/>
    </row>
    <row r="274" spans="4:5" ht="15">
      <c r="D274" s="28"/>
      <c r="E274" s="28"/>
    </row>
    <row r="275" spans="4:5" ht="15">
      <c r="D275" s="28"/>
      <c r="E275" s="28"/>
    </row>
    <row r="276" spans="4:5" ht="15">
      <c r="D276" s="28"/>
      <c r="E276" s="28"/>
    </row>
    <row r="277" spans="4:5" ht="15">
      <c r="D277" s="28"/>
      <c r="E277" s="28"/>
    </row>
    <row r="278" spans="4:5" ht="15">
      <c r="D278" s="28"/>
      <c r="E278" s="28"/>
    </row>
    <row r="279" spans="4:5" ht="15">
      <c r="D279" s="28"/>
      <c r="E279" s="28"/>
    </row>
    <row r="280" spans="4:5" ht="15">
      <c r="D280" s="28"/>
      <c r="E280" s="28"/>
    </row>
    <row r="281" spans="4:5" ht="15">
      <c r="D281" s="28"/>
      <c r="E281" s="28"/>
    </row>
    <row r="282" spans="4:5" ht="15">
      <c r="D282" s="28"/>
      <c r="E282" s="28"/>
    </row>
    <row r="283" spans="4:5" ht="15">
      <c r="D283" s="28"/>
      <c r="E283" s="28"/>
    </row>
    <row r="284" spans="4:5" ht="15">
      <c r="D284" s="28"/>
      <c r="E284" s="28"/>
    </row>
    <row r="285" spans="4:5" ht="15">
      <c r="D285" s="28"/>
      <c r="E285" s="28"/>
    </row>
    <row r="286" spans="4:5" ht="15">
      <c r="D286" s="28"/>
      <c r="E286" s="28"/>
    </row>
    <row r="287" spans="4:5" ht="15">
      <c r="D287" s="28"/>
      <c r="E287" s="28"/>
    </row>
    <row r="288" spans="4:5" ht="15">
      <c r="D288" s="28"/>
      <c r="E288" s="28"/>
    </row>
    <row r="289" spans="4:5" ht="15">
      <c r="D289" s="28"/>
      <c r="E289" s="28"/>
    </row>
    <row r="290" spans="4:5" ht="15">
      <c r="D290" s="28"/>
      <c r="E290" s="28"/>
    </row>
    <row r="291" spans="4:5" ht="15">
      <c r="D291" s="28"/>
      <c r="E291" s="28"/>
    </row>
    <row r="292" spans="4:5" ht="15">
      <c r="D292" s="28"/>
      <c r="E292" s="28"/>
    </row>
    <row r="293" spans="4:5" ht="15">
      <c r="D293" s="28"/>
      <c r="E293" s="28"/>
    </row>
    <row r="294" spans="4:5" ht="15">
      <c r="D294" s="28"/>
      <c r="E294" s="28"/>
    </row>
    <row r="295" spans="4:5" ht="15">
      <c r="D295" s="28"/>
      <c r="E295" s="28"/>
    </row>
    <row r="296" spans="4:5" ht="15">
      <c r="D296" s="28"/>
      <c r="E296" s="28"/>
    </row>
    <row r="297" spans="4:5" ht="15">
      <c r="D297" s="28"/>
      <c r="E297" s="28"/>
    </row>
    <row r="298" spans="4:5" ht="15">
      <c r="D298" s="28"/>
      <c r="E298" s="28"/>
    </row>
    <row r="299" spans="4:5" ht="15">
      <c r="D299" s="28"/>
      <c r="E299" s="28"/>
    </row>
    <row r="300" spans="4:5" ht="15">
      <c r="D300" s="28"/>
      <c r="E300" s="28"/>
    </row>
    <row r="301" spans="4:5" ht="15">
      <c r="D301" s="28"/>
      <c r="E301" s="28"/>
    </row>
    <row r="302" spans="4:5" ht="15">
      <c r="D302" s="28"/>
      <c r="E302" s="28"/>
    </row>
    <row r="303" spans="4:5" ht="15">
      <c r="D303" s="28"/>
      <c r="E303" s="28"/>
    </row>
    <row r="304" spans="4:5" ht="15">
      <c r="D304" s="28"/>
      <c r="E304" s="28"/>
    </row>
    <row r="305" spans="4:5" ht="15">
      <c r="D305" s="28"/>
      <c r="E305" s="28"/>
    </row>
    <row r="306" spans="4:5" ht="15">
      <c r="D306" s="28"/>
      <c r="E306" s="28"/>
    </row>
    <row r="307" spans="4:5" ht="15">
      <c r="D307" s="28"/>
      <c r="E307" s="28"/>
    </row>
    <row r="308" spans="4:5" ht="15">
      <c r="D308" s="28"/>
      <c r="E308" s="28"/>
    </row>
    <row r="309" spans="4:5" ht="15">
      <c r="D309" s="28"/>
      <c r="E309" s="28"/>
    </row>
    <row r="310" spans="4:5" ht="15">
      <c r="D310" s="28"/>
      <c r="E310" s="28"/>
    </row>
    <row r="311" spans="4:5" ht="15">
      <c r="D311" s="28"/>
      <c r="E311" s="28"/>
    </row>
    <row r="312" spans="4:5" ht="15">
      <c r="D312" s="28"/>
      <c r="E312" s="28"/>
    </row>
    <row r="313" spans="4:5" ht="15">
      <c r="D313" s="28"/>
      <c r="E313" s="28"/>
    </row>
    <row r="314" spans="4:5" ht="15">
      <c r="D314" s="28"/>
      <c r="E314" s="28"/>
    </row>
    <row r="315" spans="4:5" ht="15">
      <c r="D315" s="28"/>
      <c r="E315" s="28"/>
    </row>
    <row r="316" spans="4:5" ht="15">
      <c r="D316" s="28"/>
      <c r="E316" s="28"/>
    </row>
    <row r="317" spans="4:5" ht="15">
      <c r="D317" s="28"/>
      <c r="E317" s="28"/>
    </row>
    <row r="318" spans="4:5" ht="15">
      <c r="D318" s="28"/>
      <c r="E318" s="28"/>
    </row>
    <row r="319" spans="4:5" ht="15">
      <c r="D319" s="28"/>
      <c r="E319" s="28"/>
    </row>
    <row r="320" spans="4:5" ht="15">
      <c r="D320" s="28"/>
      <c r="E320" s="28"/>
    </row>
    <row r="321" spans="4:5" ht="15">
      <c r="D321" s="28"/>
      <c r="E321" s="28"/>
    </row>
    <row r="322" spans="4:5" ht="15">
      <c r="D322" s="28"/>
      <c r="E322" s="28"/>
    </row>
    <row r="323" spans="4:5" ht="15">
      <c r="D323" s="28"/>
      <c r="E323" s="28"/>
    </row>
    <row r="324" spans="4:5" ht="15">
      <c r="D324" s="28"/>
      <c r="E324" s="28"/>
    </row>
    <row r="325" spans="4:5" ht="15">
      <c r="D325" s="28"/>
      <c r="E325" s="28"/>
    </row>
    <row r="326" spans="4:5" ht="15">
      <c r="D326" s="28"/>
      <c r="E326" s="28"/>
    </row>
    <row r="327" spans="4:5" ht="15">
      <c r="D327" s="28"/>
      <c r="E327" s="28"/>
    </row>
    <row r="328" spans="4:5" ht="15">
      <c r="D328" s="28"/>
      <c r="E328" s="28"/>
    </row>
    <row r="329" spans="4:5" ht="15">
      <c r="D329" s="28"/>
      <c r="E329" s="28"/>
    </row>
    <row r="330" spans="4:5" ht="15">
      <c r="D330" s="28"/>
      <c r="E330" s="28"/>
    </row>
    <row r="331" spans="4:5" ht="15">
      <c r="D331" s="28"/>
      <c r="E331" s="28"/>
    </row>
    <row r="332" spans="4:5" ht="15">
      <c r="D332" s="28"/>
      <c r="E332" s="28"/>
    </row>
    <row r="333" spans="4:5" ht="15">
      <c r="D333" s="28"/>
      <c r="E333" s="28"/>
    </row>
    <row r="334" spans="4:5" ht="15">
      <c r="D334" s="28"/>
      <c r="E334" s="28"/>
    </row>
    <row r="335" spans="4:5" ht="15">
      <c r="D335" s="28"/>
      <c r="E335" s="28"/>
    </row>
    <row r="336" spans="4:5" ht="15">
      <c r="D336" s="28"/>
      <c r="E336" s="28"/>
    </row>
    <row r="337" spans="4:5" ht="15">
      <c r="D337" s="28"/>
      <c r="E337" s="28"/>
    </row>
    <row r="338" spans="4:5" ht="15">
      <c r="D338" s="28"/>
      <c r="E338" s="28"/>
    </row>
    <row r="339" spans="4:5" ht="15">
      <c r="D339" s="28"/>
      <c r="E339" s="28"/>
    </row>
    <row r="340" spans="4:5" ht="15">
      <c r="D340" s="28"/>
      <c r="E340" s="28"/>
    </row>
    <row r="341" spans="4:5" ht="15">
      <c r="D341" s="28"/>
      <c r="E341" s="28"/>
    </row>
    <row r="342" spans="4:5" ht="15">
      <c r="D342" s="28"/>
      <c r="E342" s="28"/>
    </row>
    <row r="343" spans="4:5" ht="15">
      <c r="D343" s="28"/>
      <c r="E343" s="28"/>
    </row>
    <row r="344" spans="4:5" ht="15">
      <c r="D344" s="28"/>
      <c r="E344" s="28"/>
    </row>
    <row r="345" spans="4:5" ht="15">
      <c r="D345" s="28"/>
      <c r="E345" s="28"/>
    </row>
    <row r="346" spans="4:5" ht="15">
      <c r="D346" s="28"/>
      <c r="E346" s="28"/>
    </row>
    <row r="347" spans="4:5" ht="15">
      <c r="D347" s="28"/>
      <c r="E347" s="28"/>
    </row>
    <row r="348" spans="4:5" ht="15">
      <c r="D348" s="28"/>
      <c r="E348" s="28"/>
    </row>
    <row r="349" spans="4:5" ht="15">
      <c r="D349" s="28"/>
      <c r="E349" s="28"/>
    </row>
    <row r="350" spans="4:5" ht="15">
      <c r="D350" s="28"/>
      <c r="E350" s="28"/>
    </row>
    <row r="351" spans="4:5" ht="15">
      <c r="D351" s="28"/>
      <c r="E351" s="28"/>
    </row>
    <row r="352" spans="4:5" ht="15">
      <c r="D352" s="28"/>
      <c r="E352" s="28"/>
    </row>
    <row r="353" spans="4:5" ht="15">
      <c r="D353" s="28"/>
      <c r="E353" s="28"/>
    </row>
    <row r="354" spans="4:5" ht="15">
      <c r="D354" s="28"/>
      <c r="E354" s="28"/>
    </row>
    <row r="355" spans="4:5" ht="15">
      <c r="D355" s="28"/>
      <c r="E355" s="28"/>
    </row>
    <row r="356" spans="4:5" ht="15">
      <c r="D356" s="28"/>
      <c r="E356" s="28"/>
    </row>
    <row r="357" spans="4:5" ht="15">
      <c r="D357" s="28"/>
      <c r="E357" s="28"/>
    </row>
    <row r="358" spans="4:5" ht="15">
      <c r="D358" s="28"/>
      <c r="E358" s="28"/>
    </row>
    <row r="359" spans="4:5" ht="15">
      <c r="D359" s="28"/>
      <c r="E359" s="28"/>
    </row>
    <row r="360" spans="4:5" ht="15">
      <c r="D360" s="28"/>
      <c r="E360" s="28"/>
    </row>
    <row r="361" spans="4:5" ht="15">
      <c r="D361" s="28"/>
      <c r="E361" s="28"/>
    </row>
    <row r="362" spans="4:5" ht="15">
      <c r="D362" s="28"/>
      <c r="E362" s="28"/>
    </row>
    <row r="363" spans="4:5" ht="15">
      <c r="D363" s="28"/>
      <c r="E363" s="28"/>
    </row>
    <row r="364" spans="4:5" ht="15">
      <c r="D364" s="28"/>
      <c r="E364" s="28"/>
    </row>
    <row r="365" spans="4:5" ht="15">
      <c r="D365" s="28"/>
      <c r="E365" s="28"/>
    </row>
    <row r="366" spans="4:5" ht="15">
      <c r="D366" s="28"/>
      <c r="E366" s="28"/>
    </row>
    <row r="367" spans="4:5" ht="15">
      <c r="D367" s="28"/>
      <c r="E367" s="28"/>
    </row>
    <row r="368" spans="4:5" ht="15">
      <c r="D368" s="28"/>
      <c r="E368" s="28"/>
    </row>
    <row r="369" spans="4:5" ht="15">
      <c r="D369" s="28"/>
      <c r="E369" s="28"/>
    </row>
    <row r="370" spans="4:5" ht="15">
      <c r="D370" s="28"/>
      <c r="E370" s="28"/>
    </row>
    <row r="371" spans="4:5" ht="15">
      <c r="D371" s="28"/>
      <c r="E371" s="28"/>
    </row>
    <row r="372" spans="4:5" ht="15">
      <c r="D372" s="28"/>
      <c r="E372" s="28"/>
    </row>
    <row r="373" spans="4:5" ht="15">
      <c r="D373" s="28"/>
      <c r="E373" s="28"/>
    </row>
    <row r="374" spans="4:5" ht="15">
      <c r="D374" s="28"/>
      <c r="E374" s="28"/>
    </row>
    <row r="375" spans="4:5" ht="15">
      <c r="D375" s="28"/>
      <c r="E375" s="28"/>
    </row>
    <row r="376" spans="4:5" ht="15">
      <c r="D376" s="28"/>
      <c r="E376" s="28"/>
    </row>
    <row r="377" spans="4:5" ht="15">
      <c r="D377" s="28"/>
      <c r="E377" s="28"/>
    </row>
    <row r="378" spans="4:5" ht="15">
      <c r="D378" s="28"/>
      <c r="E378" s="28"/>
    </row>
    <row r="379" spans="4:5" ht="15">
      <c r="D379" s="28"/>
      <c r="E379" s="28"/>
    </row>
    <row r="380" spans="4:5" ht="15">
      <c r="D380" s="28"/>
      <c r="E380" s="28"/>
    </row>
    <row r="381" spans="4:5" ht="15">
      <c r="D381" s="28"/>
      <c r="E381" s="28"/>
    </row>
    <row r="382" spans="4:5" ht="15">
      <c r="D382" s="28"/>
      <c r="E382" s="28"/>
    </row>
    <row r="383" spans="4:5" ht="15">
      <c r="D383" s="28"/>
      <c r="E383" s="28"/>
    </row>
    <row r="384" spans="4:5" ht="15">
      <c r="D384" s="28"/>
      <c r="E384" s="28"/>
    </row>
    <row r="385" spans="4:5" ht="15">
      <c r="D385" s="28"/>
      <c r="E385" s="28"/>
    </row>
    <row r="386" spans="4:5" ht="15">
      <c r="D386" s="28"/>
      <c r="E386" s="28"/>
    </row>
    <row r="387" spans="4:5" ht="15">
      <c r="D387" s="28"/>
      <c r="E387" s="28"/>
    </row>
    <row r="388" spans="4:5" ht="15">
      <c r="D388" s="28"/>
      <c r="E388" s="28"/>
    </row>
    <row r="389" spans="4:5" ht="15">
      <c r="D389" s="28"/>
      <c r="E389" s="28"/>
    </row>
    <row r="390" spans="4:5" ht="15">
      <c r="D390" s="28"/>
      <c r="E390" s="28"/>
    </row>
    <row r="391" spans="4:5" ht="15">
      <c r="D391" s="28"/>
      <c r="E391" s="28"/>
    </row>
    <row r="392" spans="4:5" ht="15">
      <c r="D392" s="28"/>
      <c r="E392" s="28"/>
    </row>
    <row r="393" spans="4:5" ht="15">
      <c r="D393" s="28"/>
      <c r="E393" s="28"/>
    </row>
    <row r="394" spans="4:5" ht="15">
      <c r="D394" s="28"/>
      <c r="E394" s="28"/>
    </row>
    <row r="395" spans="4:5" ht="15">
      <c r="D395" s="28"/>
      <c r="E395" s="28"/>
    </row>
    <row r="396" spans="4:5" ht="15">
      <c r="D396" s="28"/>
      <c r="E396" s="28"/>
    </row>
    <row r="397" spans="4:5" ht="15">
      <c r="D397" s="28"/>
      <c r="E397" s="28"/>
    </row>
    <row r="398" spans="4:5" ht="15">
      <c r="D398" s="28"/>
      <c r="E398" s="28"/>
    </row>
    <row r="399" spans="4:5" ht="15">
      <c r="D399" s="28"/>
      <c r="E399" s="28"/>
    </row>
    <row r="400" spans="4:5" ht="15">
      <c r="D400" s="28"/>
      <c r="E400" s="28"/>
    </row>
    <row r="401" spans="4:5" ht="15">
      <c r="D401" s="28"/>
      <c r="E401" s="28"/>
    </row>
    <row r="402" spans="4:5" ht="15">
      <c r="D402" s="28"/>
      <c r="E402" s="28"/>
    </row>
    <row r="403" spans="4:5" ht="15">
      <c r="D403" s="28"/>
      <c r="E403" s="28"/>
    </row>
    <row r="404" spans="4:5" ht="15">
      <c r="D404" s="28"/>
      <c r="E404" s="28"/>
    </row>
    <row r="405" spans="4:5" ht="15">
      <c r="D405" s="28"/>
      <c r="E405" s="28"/>
    </row>
    <row r="406" spans="4:5" ht="15">
      <c r="D406" s="28"/>
      <c r="E406" s="28"/>
    </row>
    <row r="407" spans="4:5" ht="15">
      <c r="D407" s="28"/>
      <c r="E407" s="28"/>
    </row>
    <row r="408" spans="4:5" ht="15">
      <c r="D408" s="28"/>
      <c r="E408" s="28"/>
    </row>
    <row r="409" spans="4:5" ht="15">
      <c r="D409" s="28"/>
      <c r="E409" s="28"/>
    </row>
    <row r="410" spans="4:5" ht="15">
      <c r="D410" s="28"/>
      <c r="E410" s="28"/>
    </row>
    <row r="411" spans="4:5" ht="15">
      <c r="D411" s="28"/>
      <c r="E411" s="28"/>
    </row>
    <row r="412" spans="4:5" ht="15">
      <c r="D412" s="28"/>
      <c r="E412" s="28"/>
    </row>
    <row r="413" spans="4:5" ht="15">
      <c r="D413" s="28"/>
      <c r="E413" s="28"/>
    </row>
    <row r="414" spans="4:5" ht="15">
      <c r="D414" s="28"/>
      <c r="E414" s="28"/>
    </row>
    <row r="415" spans="4:5" ht="15">
      <c r="D415" s="28"/>
      <c r="E415" s="28"/>
    </row>
    <row r="416" spans="4:5" ht="15">
      <c r="D416" s="28"/>
      <c r="E416" s="28"/>
    </row>
    <row r="417" spans="4:5" ht="15">
      <c r="D417" s="28"/>
      <c r="E417" s="28"/>
    </row>
    <row r="418" spans="4:5" ht="15">
      <c r="D418" s="28"/>
      <c r="E418" s="28"/>
    </row>
    <row r="419" spans="4:5" ht="15">
      <c r="D419" s="28"/>
      <c r="E419" s="28"/>
    </row>
    <row r="420" spans="4:5" ht="15">
      <c r="D420" s="28"/>
      <c r="E420" s="28"/>
    </row>
    <row r="421" spans="4:5" ht="15">
      <c r="D421" s="28"/>
      <c r="E421" s="28"/>
    </row>
    <row r="422" spans="4:5" ht="15">
      <c r="D422" s="28"/>
      <c r="E422" s="28"/>
    </row>
    <row r="423" spans="4:5" ht="15">
      <c r="D423" s="28"/>
      <c r="E423" s="28"/>
    </row>
    <row r="424" spans="4:5" ht="15">
      <c r="D424" s="28"/>
      <c r="E424" s="28"/>
    </row>
    <row r="425" spans="4:5" ht="15">
      <c r="D425" s="28"/>
      <c r="E425" s="28"/>
    </row>
    <row r="426" spans="4:5" ht="15">
      <c r="D426" s="28"/>
      <c r="E426" s="28"/>
    </row>
    <row r="427" spans="4:5" ht="15">
      <c r="D427" s="28"/>
      <c r="E427" s="28"/>
    </row>
    <row r="428" spans="4:5" ht="15">
      <c r="D428" s="28"/>
      <c r="E428" s="28"/>
    </row>
    <row r="429" spans="4:5" ht="15">
      <c r="D429" s="28"/>
      <c r="E429" s="28"/>
    </row>
    <row r="430" spans="4:5" ht="15">
      <c r="D430" s="28"/>
      <c r="E430" s="28"/>
    </row>
    <row r="431" spans="4:5" ht="15">
      <c r="D431" s="28"/>
      <c r="E431" s="28"/>
    </row>
    <row r="432" spans="4:5" ht="15">
      <c r="D432" s="28"/>
      <c r="E432" s="28"/>
    </row>
    <row r="433" spans="4:5" ht="15">
      <c r="D433" s="28"/>
      <c r="E433" s="28"/>
    </row>
    <row r="434" spans="4:5" ht="15">
      <c r="D434" s="28"/>
      <c r="E434" s="28"/>
    </row>
    <row r="435" spans="4:5" ht="15">
      <c r="D435" s="28"/>
      <c r="E435" s="28"/>
    </row>
    <row r="436" spans="4:5" ht="15">
      <c r="D436" s="28"/>
      <c r="E436" s="28"/>
    </row>
    <row r="437" spans="4:5" ht="15">
      <c r="D437" s="28"/>
      <c r="E437" s="28"/>
    </row>
    <row r="438" spans="4:5" ht="15">
      <c r="D438" s="28"/>
      <c r="E438" s="28"/>
    </row>
    <row r="439" spans="4:5" ht="15">
      <c r="D439" s="28"/>
      <c r="E439" s="28"/>
    </row>
    <row r="440" spans="4:5" ht="15">
      <c r="D440" s="28"/>
      <c r="E440" s="28"/>
    </row>
    <row r="441" spans="4:5" ht="15">
      <c r="D441" s="28"/>
      <c r="E441" s="28"/>
    </row>
    <row r="442" spans="4:5" ht="15">
      <c r="D442" s="28"/>
      <c r="E442" s="28"/>
    </row>
    <row r="443" spans="4:5" ht="15">
      <c r="D443" s="28"/>
      <c r="E443" s="28"/>
    </row>
    <row r="444" spans="4:5" ht="15">
      <c r="D444" s="28"/>
      <c r="E444" s="28"/>
    </row>
    <row r="445" spans="4:5" ht="15">
      <c r="D445" s="28"/>
      <c r="E445" s="28"/>
    </row>
    <row r="446" spans="4:5" ht="15">
      <c r="D446" s="28"/>
      <c r="E446" s="28"/>
    </row>
    <row r="447" spans="4:5" ht="15">
      <c r="D447" s="28"/>
      <c r="E447" s="28"/>
    </row>
    <row r="448" spans="4:5" ht="15">
      <c r="D448" s="28"/>
      <c r="E448" s="28"/>
    </row>
    <row r="449" spans="4:5" ht="15">
      <c r="D449" s="28"/>
      <c r="E449" s="28"/>
    </row>
    <row r="450" spans="4:5" ht="15">
      <c r="D450" s="28"/>
      <c r="E450" s="28"/>
    </row>
    <row r="451" spans="4:5" ht="15">
      <c r="D451" s="28"/>
      <c r="E451" s="28"/>
    </row>
    <row r="452" spans="4:5" ht="15">
      <c r="D452" s="28"/>
      <c r="E452" s="28"/>
    </row>
    <row r="453" spans="4:5" ht="15">
      <c r="D453" s="28"/>
      <c r="E453" s="28"/>
    </row>
    <row r="454" spans="4:5" ht="15">
      <c r="D454" s="28"/>
      <c r="E454" s="28"/>
    </row>
    <row r="455" spans="4:5" ht="15">
      <c r="D455" s="28"/>
      <c r="E455" s="28"/>
    </row>
    <row r="456" spans="4:5" ht="15">
      <c r="D456" s="28"/>
      <c r="E456" s="28"/>
    </row>
    <row r="457" spans="4:5" ht="15">
      <c r="D457" s="28"/>
      <c r="E457" s="28"/>
    </row>
    <row r="458" spans="4:5" ht="15">
      <c r="D458" s="28"/>
      <c r="E458" s="28"/>
    </row>
    <row r="459" spans="4:5" ht="15">
      <c r="D459" s="28"/>
      <c r="E459" s="28"/>
    </row>
    <row r="460" spans="4:5" ht="15">
      <c r="D460" s="28"/>
      <c r="E460" s="28"/>
    </row>
    <row r="461" spans="4:5" ht="15">
      <c r="D461" s="28"/>
      <c r="E461" s="28"/>
    </row>
    <row r="462" spans="4:5" ht="15">
      <c r="D462" s="28"/>
      <c r="E462" s="28"/>
    </row>
    <row r="463" spans="4:5" ht="15">
      <c r="D463" s="28"/>
      <c r="E463" s="28"/>
    </row>
    <row r="464" spans="4:5" ht="15">
      <c r="D464" s="28"/>
      <c r="E464" s="28"/>
    </row>
    <row r="465" spans="4:5" ht="15">
      <c r="D465" s="28"/>
      <c r="E465" s="28"/>
    </row>
    <row r="466" spans="4:5" ht="15">
      <c r="D466" s="28"/>
      <c r="E466" s="28"/>
    </row>
    <row r="467" spans="4:5" ht="15">
      <c r="D467" s="28"/>
      <c r="E467" s="28"/>
    </row>
    <row r="468" spans="4:5" ht="15">
      <c r="D468" s="28"/>
      <c r="E468" s="28"/>
    </row>
    <row r="469" spans="4:5" ht="15">
      <c r="D469" s="28"/>
      <c r="E469" s="28"/>
    </row>
    <row r="470" spans="4:5" ht="15">
      <c r="D470" s="28"/>
      <c r="E470" s="28"/>
    </row>
    <row r="471" spans="4:5" ht="15">
      <c r="D471" s="28"/>
      <c r="E471" s="28"/>
    </row>
    <row r="472" spans="4:5" ht="15">
      <c r="D472" s="28"/>
      <c r="E472" s="28"/>
    </row>
    <row r="473" spans="4:5" ht="15">
      <c r="D473" s="28"/>
      <c r="E473" s="28"/>
    </row>
    <row r="474" spans="4:5" ht="15">
      <c r="D474" s="28"/>
      <c r="E474" s="28"/>
    </row>
    <row r="475" spans="4:5" ht="15">
      <c r="D475" s="28"/>
      <c r="E475" s="28"/>
    </row>
  </sheetData>
  <sheetProtection/>
  <mergeCells count="5">
    <mergeCell ref="F5:O5"/>
    <mergeCell ref="F2:I2"/>
    <mergeCell ref="A1:P1"/>
    <mergeCell ref="A3:P3"/>
    <mergeCell ref="A4:P4"/>
  </mergeCells>
  <dataValidations count="1">
    <dataValidation type="whole" allowBlank="1" showInputMessage="1" showErrorMessage="1" errorTitle="&gt;&gt; I N F O &lt;&lt;" error="Nur Altersklassen 1, 2 oder 3 zulässig !" sqref="C7:C56">
      <formula1>1</formula1>
      <formula2>3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>
    <tabColor indexed="40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C7" sqref="C7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23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4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6">
        <f>Basis!A4-50</f>
        <v>1969</v>
      </c>
      <c r="M4" s="86"/>
      <c r="N4" s="2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3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0</v>
      </c>
      <c r="C7" s="24"/>
      <c r="D7" s="46"/>
      <c r="E7" s="24"/>
      <c r="F7" s="24"/>
      <c r="G7" s="24"/>
      <c r="H7" s="24"/>
      <c r="I7" s="24"/>
      <c r="J7" s="24"/>
      <c r="K7" s="24"/>
      <c r="L7" s="24"/>
      <c r="M7" s="24"/>
      <c r="N7" s="24"/>
      <c r="O7" s="21" t="str">
        <f>IF(ISERROR(LOOKUP(B7,INDEX(Basis!$B$17:$D$19,,2),Basis!$A$17:$A$19)),"-",LOOKUP(B7,INDEX(Basis!$B$17:$D$19,,2),Basis!$A$17:$A$19))</f>
        <v>-</v>
      </c>
      <c r="Q7" s="15">
        <f aca="true" t="shared" si="1" ref="Q7:Q38">SUM(R7:AB7)</f>
        <v>0</v>
      </c>
      <c r="R7" s="15">
        <f aca="true" t="shared" si="2" ref="R7:AB16">COUNTIF($E7:$N7,R$6)*R$5</f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0</v>
      </c>
      <c r="C8" s="24"/>
      <c r="D8" s="46"/>
      <c r="E8" s="24"/>
      <c r="F8" s="24"/>
      <c r="G8" s="24"/>
      <c r="H8" s="24"/>
      <c r="I8" s="24"/>
      <c r="J8" s="24"/>
      <c r="K8" s="24"/>
      <c r="L8" s="24"/>
      <c r="M8" s="24"/>
      <c r="N8" s="24"/>
      <c r="O8" s="22" t="str">
        <f>IF(ISERROR(LOOKUP(B8,INDEX(Basis!$B$17:$D$19,,2),Basis!$A$17:$A$19)),"-",LOOKUP(B8,INDEX(Basis!$B$17:$D$19,,2),Basis!$A$17:$A$19))</f>
        <v>-</v>
      </c>
      <c r="Q8" s="15">
        <f t="shared" si="1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0</v>
      </c>
      <c r="C9" s="24"/>
      <c r="D9" s="46"/>
      <c r="E9" s="24"/>
      <c r="F9" s="24"/>
      <c r="G9" s="24"/>
      <c r="H9" s="24"/>
      <c r="I9" s="24"/>
      <c r="J9" s="24"/>
      <c r="K9" s="24"/>
      <c r="L9" s="24"/>
      <c r="M9" s="24"/>
      <c r="N9" s="24"/>
      <c r="O9" s="22" t="str">
        <f>IF(ISERROR(LOOKUP(B9,INDEX(Basis!$B$17:$D$19,,2),Basis!$A$17:$A$19)),"-",LOOKUP(B9,INDEX(Basis!$B$17:$D$19,,2),Basis!$A$17:$A$19))</f>
        <v>-</v>
      </c>
      <c r="Q9" s="15">
        <f t="shared" si="1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3">
        <f t="shared" si="0"/>
        <v>0</v>
      </c>
      <c r="C10" s="24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 t="str">
        <f>IF(ISERROR(LOOKUP(B10,INDEX(Basis!$B$17:$D$19,,2),Basis!$A$17:$A$19)),"-",LOOKUP(B10,INDEX(Basis!$B$17:$D$19,,2),Basis!$A$17:$A$19))</f>
        <v>-</v>
      </c>
      <c r="Q10" s="15">
        <f t="shared" si="1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0</v>
      </c>
      <c r="C11" s="24"/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2" t="str">
        <f>IF(ISERROR(LOOKUP(B11,INDEX(Basis!$B$17:$D$19,,2),Basis!$A$17:$A$19)),"-",LOOKUP(B11,INDEX(Basis!$B$17:$D$19,,2),Basis!$A$17:$A$19))</f>
        <v>-</v>
      </c>
      <c r="Q11" s="15">
        <f t="shared" si="1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0</v>
      </c>
      <c r="C12" s="24"/>
      <c r="D12" s="2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2" t="str">
        <f>IF(ISERROR(LOOKUP(B12,INDEX(Basis!$B$17:$D$19,,2),Basis!$A$17:$A$19)),"-",LOOKUP(B12,INDEX(Basis!$B$17:$D$19,,2),Basis!$A$17:$A$19))</f>
        <v>-</v>
      </c>
      <c r="Q12" s="15">
        <f t="shared" si="1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0">
        <f t="shared" si="0"/>
        <v>0</v>
      </c>
      <c r="C13" s="24"/>
      <c r="D13" s="2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2" t="str">
        <f>IF(ISERROR(LOOKUP(B13,INDEX(Basis!$B$17:$D$19,,2),Basis!$A$17:$A$19)),"-",LOOKUP(B13,INDEX(Basis!$B$17:$D$19,,2),Basis!$A$17:$A$19))</f>
        <v>-</v>
      </c>
      <c r="P13" s="8"/>
      <c r="Q13" s="15">
        <f t="shared" si="1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0</v>
      </c>
      <c r="C14" s="24"/>
      <c r="D14" s="2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2" t="str">
        <f>IF(ISERROR(LOOKUP(B14,INDEX(Basis!$B$17:$D$19,,2),Basis!$A$17:$A$19)),"-",LOOKUP(B14,INDEX(Basis!$B$17:$D$19,,2),Basis!$A$17:$A$19))</f>
        <v>-</v>
      </c>
      <c r="Q14" s="15">
        <f t="shared" si="1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3">
        <f t="shared" si="0"/>
        <v>0</v>
      </c>
      <c r="C15" s="24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2" t="str">
        <f>IF(ISERROR(LOOKUP(B15,INDEX(Basis!$B$17:$D$19,,2),Basis!$A$17:$A$19)),"-",LOOKUP(B15,INDEX(Basis!$B$17:$D$19,,2),Basis!$A$17:$A$19))</f>
        <v>-</v>
      </c>
      <c r="Q15" s="15">
        <f t="shared" si="1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3">
        <f t="shared" si="0"/>
        <v>0</v>
      </c>
      <c r="C16" s="24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2" t="str">
        <f>IF(ISERROR(LOOKUP(B16,INDEX(Basis!$B$17:$D$19,,2),Basis!$A$17:$A$19)),"-",LOOKUP(B16,INDEX(Basis!$B$17:$D$19,,2),Basis!$A$17:$A$19))</f>
        <v>-</v>
      </c>
      <c r="Q16" s="15">
        <f t="shared" si="1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0</v>
      </c>
      <c r="C17" s="24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2" t="str">
        <f>IF(ISERROR(LOOKUP(B17,INDEX(Basis!$B$17:$D$19,,2),Basis!$A$17:$A$19)),"-",LOOKUP(B17,INDEX(Basis!$B$17:$D$19,,2),Basis!$A$17:$A$19))</f>
        <v>-</v>
      </c>
      <c r="Q17" s="15">
        <f t="shared" si="1"/>
        <v>0</v>
      </c>
      <c r="R17" s="15">
        <f aca="true" t="shared" si="3" ref="R17:AB26">COUNTIF($E17:$N17,R$6)*R$5</f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0</v>
      </c>
      <c r="C18" s="30"/>
      <c r="D18" s="3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2" t="str">
        <f>IF(ISERROR(LOOKUP(B18,INDEX(Basis!$B$17:$D$19,,2),Basis!$A$17:$A$19)),"-",LOOKUP(B18,INDEX(Basis!$B$17:$D$19,,2),Basis!$A$17:$A$19))</f>
        <v>-</v>
      </c>
      <c r="Q18" s="15">
        <f t="shared" si="1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0</v>
      </c>
      <c r="C19" s="24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2" t="str">
        <f>IF(ISERROR(LOOKUP(B19,INDEX(Basis!$B$17:$D$19,,2),Basis!$A$17:$A$19)),"-",LOOKUP(B19,INDEX(Basis!$B$17:$D$19,,2),Basis!$A$17:$A$19))</f>
        <v>-</v>
      </c>
      <c r="Q19" s="15">
        <f t="shared" si="1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0</v>
      </c>
      <c r="C20" s="24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2" t="str">
        <f>IF(ISERROR(LOOKUP(B20,INDEX(Basis!$B$17:$D$19,,2),Basis!$A$17:$A$19)),"-",LOOKUP(B20,INDEX(Basis!$B$17:$D$19,,2),Basis!$A$17:$A$19))</f>
        <v>-</v>
      </c>
      <c r="Q20" s="15">
        <f t="shared" si="1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 t="str">
        <f>IF(ISERROR(LOOKUP(B21,INDEX(Basis!$B$17:$D$19,,2),Basis!$A$17:$A$19)),"-",LOOKUP(B21,INDEX(Basis!$B$17:$D$19,,2),Basis!$A$17:$A$19))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 t="str">
        <f>IF(ISERROR(LOOKUP(B22,INDEX(Basis!$B$17:$D$19,,2),Basis!$A$17:$A$19)),"-",LOOKUP(B22,INDEX(Basis!$B$17:$D$19,,2),Basis!$A$17:$A$19))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 t="str">
        <f>IF(ISERROR(LOOKUP(B23,INDEX(Basis!$B$17:$D$19,,2),Basis!$A$17:$A$19)),"-",LOOKUP(B23,INDEX(Basis!$B$17:$D$19,,2),Basis!$A$17:$A$19))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0</v>
      </c>
      <c r="C24" s="24"/>
      <c r="D24" s="2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 t="str">
        <f>IF(ISERROR(LOOKUP(B24,INDEX(Basis!$B$17:$D$19,,2),Basis!$A$17:$A$19)),"-",LOOKUP(B24,INDEX(Basis!$B$17:$D$19,,2),Basis!$A$17:$A$19))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 t="str">
        <f>IF(ISERROR(LOOKUP(B25,INDEX(Basis!$B$17:$D$19,,2),Basis!$A$17:$A$19)),"-",LOOKUP(B25,INDEX(Basis!$B$17:$D$19,,2),Basis!$A$17:$A$19))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2" t="str">
        <f>IF(ISERROR(LOOKUP(B26,INDEX(Basis!$B$17:$D$19,,2),Basis!$A$17:$A$19)),"-",LOOKUP(B26,INDEX(Basis!$B$17:$D$19,,2),Basis!$A$17:$A$19))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 t="str">
        <f>IF(ISERROR(LOOKUP(B27,INDEX(Basis!$B$17:$D$19,,2),Basis!$A$17:$A$19)),"-",LOOKUP(B27,INDEX(Basis!$B$17:$D$19,,2),Basis!$A$17:$A$19))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2" t="str">
        <f>IF(ISERROR(LOOKUP(B28,INDEX(Basis!$B$17:$D$19,,2),Basis!$A$17:$A$19)),"-",LOOKUP(B28,INDEX(Basis!$B$17:$D$19,,2),Basis!$A$17:$A$19))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 t="str">
        <f>IF(ISERROR(LOOKUP(B29,INDEX(Basis!$B$17:$D$19,,2),Basis!$A$17:$A$19)),"-",LOOKUP(B29,INDEX(Basis!$B$17:$D$19,,2),Basis!$A$17:$A$19))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2" t="str">
        <f>IF(ISERROR(LOOKUP(B30,INDEX(Basis!$B$17:$D$19,,2),Basis!$A$17:$A$19)),"-",LOOKUP(B30,INDEX(Basis!$B$17:$D$19,,2),Basis!$A$17:$A$19))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 t="str">
        <f>IF(ISERROR(LOOKUP(B31,INDEX(Basis!$B$17:$D$19,,2),Basis!$A$17:$A$19)),"-",LOOKUP(B31,INDEX(Basis!$B$17:$D$19,,2),Basis!$A$17:$A$19))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 t="str">
        <f>IF(ISERROR(LOOKUP(B32,INDEX(Basis!$B$17:$D$19,,2),Basis!$A$17:$A$19)),"-",LOOKUP(B32,INDEX(Basis!$B$17:$D$19,,2),Basis!$A$17:$A$19))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2" t="str">
        <f>IF(ISERROR(LOOKUP(B33,INDEX(Basis!$B$17:$D$19,,2),Basis!$A$17:$A$19)),"-",LOOKUP(B33,INDEX(Basis!$B$17:$D$19,,2),Basis!$A$17:$A$19))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 t="str">
        <f>IF(ISERROR(LOOKUP(B34,INDEX(Basis!$B$17:$D$19,,2),Basis!$A$17:$A$19)),"-",LOOKUP(B34,INDEX(Basis!$B$17:$D$19,,2),Basis!$A$17:$A$19))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 t="str">
        <f>IF(ISERROR(LOOKUP(B35,INDEX(Basis!$B$17:$D$19,,2),Basis!$A$17:$A$19)),"-",LOOKUP(B35,INDEX(Basis!$B$17:$D$19,,2),Basis!$A$17:$A$19))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 t="str">
        <f>IF(ISERROR(LOOKUP(B36,INDEX(Basis!$B$17:$D$19,,2),Basis!$A$17:$A$19)),"-",LOOKUP(B36,INDEX(Basis!$B$17:$D$19,,2),Basis!$A$17:$A$19))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 t="str">
        <f>IF(ISERROR(LOOKUP(B37,INDEX(Basis!$B$17:$D$19,,2),Basis!$A$17:$A$19)),"-",LOOKUP(B37,INDEX(Basis!$B$17:$D$19,,2),Basis!$A$17:$A$19))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 t="str">
        <f>IF(ISERROR(LOOKUP(B38,INDEX(Basis!$B$17:$D$19,,2),Basis!$A$17:$A$19)),"-",LOOKUP(B38,INDEX(Basis!$B$17:$D$19,,2),Basis!$A$17:$A$19))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 t="str">
        <f>IF(ISERROR(LOOKUP(B39,INDEX(Basis!$B$17:$D$19,,2),Basis!$A$17:$A$19)),"-",LOOKUP(B39,INDEX(Basis!$B$17:$D$19,,2),Basis!$A$17:$A$19))</f>
        <v>-</v>
      </c>
      <c r="Q39" s="15">
        <f aca="true" t="shared" si="7" ref="Q39:Q56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 t="str">
        <f>IF(ISERROR(LOOKUP(B40,INDEX(Basis!$B$17:$D$19,,2),Basis!$A$17:$A$19)),"-",LOOKUP(B40,INDEX(Basis!$B$17:$D$19,,2),Basis!$A$17:$A$19))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 t="str">
        <f>IF(ISERROR(LOOKUP(B41,INDEX(Basis!$B$17:$D$19,,2),Basis!$A$17:$A$19)),"-",LOOKUP(B41,INDEX(Basis!$B$17:$D$19,,2),Basis!$A$17:$A$19))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 t="str">
        <f>IF(ISERROR(LOOKUP(B42,INDEX(Basis!$B$17:$D$19,,2),Basis!$A$17:$A$19)),"-",LOOKUP(B42,INDEX(Basis!$B$17:$D$19,,2),Basis!$A$17:$A$19))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 t="str">
        <f>IF(ISERROR(LOOKUP(B43,INDEX(Basis!$B$17:$D$19,,2),Basis!$A$17:$A$19)),"-",LOOKUP(B43,INDEX(Basis!$B$17:$D$19,,2),Basis!$A$17:$A$19))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 t="str">
        <f>IF(ISERROR(LOOKUP(B44,INDEX(Basis!$B$17:$D$19,,2),Basis!$A$17:$A$19)),"-",LOOKUP(B44,INDEX(Basis!$B$17:$D$19,,2),Basis!$A$17:$A$19))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 t="str">
        <f>IF(ISERROR(LOOKUP(B45,INDEX(Basis!$B$17:$D$19,,2),Basis!$A$17:$A$19)),"-",LOOKUP(B45,INDEX(Basis!$B$17:$D$19,,2),Basis!$A$17:$A$19))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 t="str">
        <f>IF(ISERROR(LOOKUP(B46,INDEX(Basis!$B$17:$D$19,,2),Basis!$A$17:$A$19)),"-",LOOKUP(B46,INDEX(Basis!$B$17:$D$19,,2),Basis!$A$17:$A$19))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 t="str">
        <f>IF(ISERROR(LOOKUP(B47,INDEX(Basis!$B$17:$D$19,,2),Basis!$A$17:$A$19)),"-",LOOKUP(B47,INDEX(Basis!$B$17:$D$19,,2),Basis!$A$17:$A$19))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 t="str">
        <f>IF(ISERROR(LOOKUP(B48,INDEX(Basis!$B$17:$D$19,,2),Basis!$A$17:$A$19)),"-",LOOKUP(B48,INDEX(Basis!$B$17:$D$19,,2),Basis!$A$17:$A$19))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2" t="str">
        <f>IF(ISERROR(LOOKUP(B49,INDEX(Basis!$B$17:$D$19,,2),Basis!$A$17:$A$19)),"-",LOOKUP(B49,INDEX(Basis!$B$17:$D$19,,2),Basis!$A$17:$A$19))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 t="str">
        <f>IF(ISERROR(LOOKUP(B50,INDEX(Basis!$B$17:$D$19,,2),Basis!$A$17:$A$19)),"-",LOOKUP(B50,INDEX(Basis!$B$17:$D$19,,2),Basis!$A$17:$A$19))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2" t="str">
        <f>IF(ISERROR(LOOKUP(B51,INDEX(Basis!$B$17:$D$19,,2),Basis!$A$17:$A$19)),"-",LOOKUP(B51,INDEX(Basis!$B$17:$D$19,,2),Basis!$A$17:$A$19))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 t="str">
        <f>IF(ISERROR(LOOKUP(B52,INDEX(Basis!$B$17:$D$19,,2),Basis!$A$17:$A$19)),"-",LOOKUP(B52,INDEX(Basis!$B$17:$D$19,,2),Basis!$A$17:$A$19))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 t="str">
        <f>IF(ISERROR(LOOKUP(B53,INDEX(Basis!$B$17:$D$19,,2),Basis!$A$17:$A$19)),"-",LOOKUP(B53,INDEX(Basis!$B$17:$D$19,,2),Basis!$A$17:$A$19))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 t="str">
        <f>IF(ISERROR(LOOKUP(B54,INDEX(Basis!$B$17:$D$19,,2),Basis!$A$17:$A$19)),"-",LOOKUP(B54,INDEX(Basis!$B$17:$D$19,,2),Basis!$A$17:$A$19))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22" t="str">
        <f>IF(ISERROR(LOOKUP(B55,INDEX(Basis!$B$17:$D$19,,2),Basis!$A$17:$A$19)),"-",LOOKUP(B55,INDEX(Basis!$B$17:$D$19,,2),Basis!$A$17:$A$19))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tr">
        <f>IF(ISERROR(LOOKUP(B56,INDEX(Basis!$B$17:$D$19,,2),Basis!$A$17:$A$19)),"-",LOOKUP(B56,INDEX(Basis!$B$17:$D$19,,2),Basis!$A$17:$A$19))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5905511811023623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>
    <tabColor indexed="41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C7" sqref="C7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23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>
        <f>Basis!A4-65</f>
        <v>1954</v>
      </c>
      <c r="M4" s="82"/>
      <c r="N4" s="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3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0</v>
      </c>
      <c r="C7" s="24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1" t="str">
        <f>IF(ISERROR(LOOKUP(B7,INDEX(Basis!$B$17:$D$19,,3),Basis!$A$17:$A$19)),"-",LOOKUP(B7,INDEX(Basis!$B$17:$D$19,,3),Basis!$A$17:$A$19))</f>
        <v>-</v>
      </c>
      <c r="Q7" s="15">
        <f aca="true" t="shared" si="1" ref="Q7:Q38">SUM(R7:AB7)</f>
        <v>0</v>
      </c>
      <c r="R7" s="15">
        <f aca="true" t="shared" si="2" ref="R7:AB16">COUNTIF($E7:$N7,R$6)*R$5</f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0</v>
      </c>
      <c r="C8" s="24"/>
      <c r="D8" s="26"/>
      <c r="E8" s="24"/>
      <c r="F8" s="24"/>
      <c r="G8" s="24"/>
      <c r="H8" s="24"/>
      <c r="I8" s="24"/>
      <c r="J8" s="24"/>
      <c r="K8" s="24"/>
      <c r="L8" s="24"/>
      <c r="M8" s="24"/>
      <c r="N8" s="24"/>
      <c r="O8" s="22" t="str">
        <f>IF(ISERROR(LOOKUP(B8,INDEX(Basis!$B$17:$D$19,,3),Basis!$A$17:$A$19)),"-",LOOKUP(B8,INDEX(Basis!$B$17:$D$19,,3),Basis!$A$17:$A$19))</f>
        <v>-</v>
      </c>
      <c r="Q8" s="15">
        <f t="shared" si="1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0</v>
      </c>
      <c r="C9" s="24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2" t="str">
        <f>IF(ISERROR(LOOKUP(B9,INDEX(Basis!$B$17:$D$19,,3),Basis!$A$17:$A$19)),"-",LOOKUP(B9,INDEX(Basis!$B$17:$D$19,,3),Basis!$A$17:$A$19))</f>
        <v>-</v>
      </c>
      <c r="Q9" s="15">
        <f t="shared" si="1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3">
        <f t="shared" si="0"/>
        <v>0</v>
      </c>
      <c r="C10" s="24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 t="str">
        <f>IF(ISERROR(LOOKUP(B10,INDEX(Basis!$B$17:$D$19,,3),Basis!$A$17:$A$19)),"-",LOOKUP(B10,INDEX(Basis!$B$17:$D$19,,3),Basis!$A$17:$A$19))</f>
        <v>-</v>
      </c>
      <c r="Q10" s="15">
        <f t="shared" si="1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0</v>
      </c>
      <c r="C11" s="24"/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2" t="str">
        <f>IF(ISERROR(LOOKUP(B11,INDEX(Basis!$B$17:$D$19,,3),Basis!$A$17:$A$19)),"-",LOOKUP(B11,INDEX(Basis!$B$17:$D$19,,3),Basis!$A$17:$A$19))</f>
        <v>-</v>
      </c>
      <c r="Q11" s="15">
        <f t="shared" si="1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0</v>
      </c>
      <c r="C12" s="24"/>
      <c r="D12" s="2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2" t="str">
        <f>IF(ISERROR(LOOKUP(B12,INDEX(Basis!$B$17:$D$19,,3),Basis!$A$17:$A$19)),"-",LOOKUP(B12,INDEX(Basis!$B$17:$D$19,,3),Basis!$A$17:$A$19))</f>
        <v>-</v>
      </c>
      <c r="Q12" s="15">
        <f t="shared" si="1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0">
        <f t="shared" si="0"/>
        <v>0</v>
      </c>
      <c r="C13" s="24"/>
      <c r="D13" s="2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2" t="str">
        <f>IF(ISERROR(LOOKUP(B13,INDEX(Basis!$B$17:$D$19,,3),Basis!$A$17:$A$19)),"-",LOOKUP(B13,INDEX(Basis!$B$17:$D$19,,3),Basis!$A$17:$A$19))</f>
        <v>-</v>
      </c>
      <c r="P13" s="8"/>
      <c r="Q13" s="15">
        <f t="shared" si="1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0</v>
      </c>
      <c r="C14" s="24"/>
      <c r="D14" s="2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2" t="str">
        <f>IF(ISERROR(LOOKUP(B14,INDEX(Basis!$B$17:$D$19,,3),Basis!$A$17:$A$19)),"-",LOOKUP(B14,INDEX(Basis!$B$17:$D$19,,3),Basis!$A$17:$A$19))</f>
        <v>-</v>
      </c>
      <c r="Q14" s="15">
        <f t="shared" si="1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3">
        <f t="shared" si="0"/>
        <v>0</v>
      </c>
      <c r="C15" s="24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2" t="str">
        <f>IF(ISERROR(LOOKUP(B15,INDEX(Basis!$B$17:$D$19,,3),Basis!$A$17:$A$19)),"-",LOOKUP(B15,INDEX(Basis!$B$17:$D$19,,3),Basis!$A$17:$A$19))</f>
        <v>-</v>
      </c>
      <c r="Q15" s="15">
        <f t="shared" si="1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3">
        <f t="shared" si="0"/>
        <v>0</v>
      </c>
      <c r="C16" s="24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2" t="str">
        <f>IF(ISERROR(LOOKUP(B16,INDEX(Basis!$B$17:$D$19,,3),Basis!$A$17:$A$19)),"-",LOOKUP(B16,INDEX(Basis!$B$17:$D$19,,3),Basis!$A$17:$A$19))</f>
        <v>-</v>
      </c>
      <c r="Q16" s="15">
        <f t="shared" si="1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0</v>
      </c>
      <c r="C17" s="24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2" t="str">
        <f>IF(ISERROR(LOOKUP(B17,INDEX(Basis!$B$17:$D$19,,3),Basis!$A$17:$A$19)),"-",LOOKUP(B17,INDEX(Basis!$B$17:$D$19,,3),Basis!$A$17:$A$19))</f>
        <v>-</v>
      </c>
      <c r="Q17" s="15">
        <f t="shared" si="1"/>
        <v>0</v>
      </c>
      <c r="R17" s="15">
        <f aca="true" t="shared" si="3" ref="R17:AB26">COUNTIF($E17:$N17,R$6)*R$5</f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0</v>
      </c>
      <c r="C18" s="30"/>
      <c r="D18" s="3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2" t="str">
        <f>IF(ISERROR(LOOKUP(B18,INDEX(Basis!$B$17:$D$19,,3),Basis!$A$17:$A$19)),"-",LOOKUP(B18,INDEX(Basis!$B$17:$D$19,,3),Basis!$A$17:$A$19))</f>
        <v>-</v>
      </c>
      <c r="Q18" s="15">
        <f t="shared" si="1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0</v>
      </c>
      <c r="C19" s="24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2" t="str">
        <f>IF(ISERROR(LOOKUP(B19,INDEX(Basis!$B$17:$D$19,,3),Basis!$A$17:$A$19)),"-",LOOKUP(B19,INDEX(Basis!$B$17:$D$19,,3),Basis!$A$17:$A$19))</f>
        <v>-</v>
      </c>
      <c r="Q19" s="15">
        <f t="shared" si="1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0</v>
      </c>
      <c r="C20" s="24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2" t="str">
        <f>IF(ISERROR(LOOKUP(B20,INDEX(Basis!$B$17:$D$19,,3),Basis!$A$17:$A$19)),"-",LOOKUP(B20,INDEX(Basis!$B$17:$D$19,,3),Basis!$A$17:$A$19))</f>
        <v>-</v>
      </c>
      <c r="Q20" s="15">
        <f t="shared" si="1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 t="str">
        <f>IF(ISERROR(LOOKUP(B21,INDEX(Basis!$B$17:$D$19,,3),Basis!$A$17:$A$19)),"-",LOOKUP(B21,INDEX(Basis!$B$17:$D$19,,3),Basis!$A$17:$A$19))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 t="str">
        <f>IF(ISERROR(LOOKUP(B22,INDEX(Basis!$B$17:$D$19,,3),Basis!$A$17:$A$19)),"-",LOOKUP(B22,INDEX(Basis!$B$17:$D$19,,3),Basis!$A$17:$A$19))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 t="str">
        <f>IF(ISERROR(LOOKUP(B23,INDEX(Basis!$B$17:$D$19,,3),Basis!$A$17:$A$19)),"-",LOOKUP(B23,INDEX(Basis!$B$17:$D$19,,3),Basis!$A$17:$A$19))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0</v>
      </c>
      <c r="C24" s="24"/>
      <c r="D24" s="2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 t="str">
        <f>IF(ISERROR(LOOKUP(B24,INDEX(Basis!$B$17:$D$19,,3),Basis!$A$17:$A$19)),"-",LOOKUP(B24,INDEX(Basis!$B$17:$D$19,,3),Basis!$A$17:$A$19))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 t="str">
        <f>IF(ISERROR(LOOKUP(B25,INDEX(Basis!$B$17:$D$19,,3),Basis!$A$17:$A$19)),"-",LOOKUP(B25,INDEX(Basis!$B$17:$D$19,,3),Basis!$A$17:$A$19))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2" t="str">
        <f>IF(ISERROR(LOOKUP(B26,INDEX(Basis!$B$17:$D$19,,3),Basis!$A$17:$A$19)),"-",LOOKUP(B26,INDEX(Basis!$B$17:$D$19,,3),Basis!$A$17:$A$19))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 t="str">
        <f>IF(ISERROR(LOOKUP(B27,INDEX(Basis!$B$17:$D$19,,3),Basis!$A$17:$A$19)),"-",LOOKUP(B27,INDEX(Basis!$B$17:$D$19,,3),Basis!$A$17:$A$19))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2" t="str">
        <f>IF(ISERROR(LOOKUP(B28,INDEX(Basis!$B$17:$D$19,,3),Basis!$A$17:$A$19)),"-",LOOKUP(B28,INDEX(Basis!$B$17:$D$19,,3),Basis!$A$17:$A$19))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 t="str">
        <f>IF(ISERROR(LOOKUP(B29,INDEX(Basis!$B$17:$D$19,,3),Basis!$A$17:$A$19)),"-",LOOKUP(B29,INDEX(Basis!$B$17:$D$19,,3),Basis!$A$17:$A$19))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2" t="str">
        <f>IF(ISERROR(LOOKUP(B30,INDEX(Basis!$B$17:$D$19,,3),Basis!$A$17:$A$19)),"-",LOOKUP(B30,INDEX(Basis!$B$17:$D$19,,3),Basis!$A$17:$A$19))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 t="str">
        <f>IF(ISERROR(LOOKUP(B31,INDEX(Basis!$B$17:$D$19,,3),Basis!$A$17:$A$19)),"-",LOOKUP(B31,INDEX(Basis!$B$17:$D$19,,3),Basis!$A$17:$A$19))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 t="str">
        <f>IF(ISERROR(LOOKUP(B32,INDEX(Basis!$B$17:$D$19,,3),Basis!$A$17:$A$19)),"-",LOOKUP(B32,INDEX(Basis!$B$17:$D$19,,3),Basis!$A$17:$A$19))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2" t="str">
        <f>IF(ISERROR(LOOKUP(B33,INDEX(Basis!$B$17:$D$19,,3),Basis!$A$17:$A$19)),"-",LOOKUP(B33,INDEX(Basis!$B$17:$D$19,,3),Basis!$A$17:$A$19))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 t="str">
        <f>IF(ISERROR(LOOKUP(B34,INDEX(Basis!$B$17:$D$19,,3),Basis!$A$17:$A$19)),"-",LOOKUP(B34,INDEX(Basis!$B$17:$D$19,,3),Basis!$A$17:$A$19))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 t="str">
        <f>IF(ISERROR(LOOKUP(B35,INDEX(Basis!$B$17:$D$19,,3),Basis!$A$17:$A$19)),"-",LOOKUP(B35,INDEX(Basis!$B$17:$D$19,,3),Basis!$A$17:$A$19))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 t="str">
        <f>IF(ISERROR(LOOKUP(B36,INDEX(Basis!$B$17:$D$19,,3),Basis!$A$17:$A$19)),"-",LOOKUP(B36,INDEX(Basis!$B$17:$D$19,,3),Basis!$A$17:$A$19))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 t="str">
        <f>IF(ISERROR(LOOKUP(B37,INDEX(Basis!$B$17:$D$19,,3),Basis!$A$17:$A$19)),"-",LOOKUP(B37,INDEX(Basis!$B$17:$D$19,,3),Basis!$A$17:$A$19))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 t="str">
        <f>IF(ISERROR(LOOKUP(B38,INDEX(Basis!$B$17:$D$19,,3),Basis!$A$17:$A$19)),"-",LOOKUP(B38,INDEX(Basis!$B$17:$D$19,,3),Basis!$A$17:$A$19))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 t="str">
        <f>IF(ISERROR(LOOKUP(B39,INDEX(Basis!$B$17:$D$19,,3),Basis!$A$17:$A$19)),"-",LOOKUP(B39,INDEX(Basis!$B$17:$D$19,,3),Basis!$A$17:$A$19))</f>
        <v>-</v>
      </c>
      <c r="Q39" s="15">
        <f aca="true" t="shared" si="7" ref="Q39:Q56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 t="str">
        <f>IF(ISERROR(LOOKUP(B40,INDEX(Basis!$B$17:$D$19,,3),Basis!$A$17:$A$19)),"-",LOOKUP(B40,INDEX(Basis!$B$17:$D$19,,3),Basis!$A$17:$A$19))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 t="str">
        <f>IF(ISERROR(LOOKUP(B41,INDEX(Basis!$B$17:$D$19,,3),Basis!$A$17:$A$19)),"-",LOOKUP(B41,INDEX(Basis!$B$17:$D$19,,3),Basis!$A$17:$A$19))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 t="str">
        <f>IF(ISERROR(LOOKUP(B42,INDEX(Basis!$B$17:$D$19,,3),Basis!$A$17:$A$19)),"-",LOOKUP(B42,INDEX(Basis!$B$17:$D$19,,3),Basis!$A$17:$A$19))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 t="str">
        <f>IF(ISERROR(LOOKUP(B43,INDEX(Basis!$B$17:$D$19,,3),Basis!$A$17:$A$19)),"-",LOOKUP(B43,INDEX(Basis!$B$17:$D$19,,3),Basis!$A$17:$A$19))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 t="str">
        <f>IF(ISERROR(LOOKUP(B44,INDEX(Basis!$B$17:$D$19,,3),Basis!$A$17:$A$19)),"-",LOOKUP(B44,INDEX(Basis!$B$17:$D$19,,3),Basis!$A$17:$A$19))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 t="str">
        <f>IF(ISERROR(LOOKUP(B45,INDEX(Basis!$B$17:$D$19,,3),Basis!$A$17:$A$19)),"-",LOOKUP(B45,INDEX(Basis!$B$17:$D$19,,3),Basis!$A$17:$A$19))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 t="str">
        <f>IF(ISERROR(LOOKUP(B46,INDEX(Basis!$B$17:$D$19,,3),Basis!$A$17:$A$19)),"-",LOOKUP(B46,INDEX(Basis!$B$17:$D$19,,3),Basis!$A$17:$A$19))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 t="str">
        <f>IF(ISERROR(LOOKUP(B47,INDEX(Basis!$B$17:$D$19,,3),Basis!$A$17:$A$19)),"-",LOOKUP(B47,INDEX(Basis!$B$17:$D$19,,3),Basis!$A$17:$A$19))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 t="str">
        <f>IF(ISERROR(LOOKUP(B48,INDEX(Basis!$B$17:$D$19,,3),Basis!$A$17:$A$19)),"-",LOOKUP(B48,INDEX(Basis!$B$17:$D$19,,3),Basis!$A$17:$A$19))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2" t="str">
        <f>IF(ISERROR(LOOKUP(B49,INDEX(Basis!$B$17:$D$19,,3),Basis!$A$17:$A$19)),"-",LOOKUP(B49,INDEX(Basis!$B$17:$D$19,,3),Basis!$A$17:$A$19))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 t="str">
        <f>IF(ISERROR(LOOKUP(B50,INDEX(Basis!$B$17:$D$19,,3),Basis!$A$17:$A$19)),"-",LOOKUP(B50,INDEX(Basis!$B$17:$D$19,,3),Basis!$A$17:$A$19))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2" t="str">
        <f>IF(ISERROR(LOOKUP(B51,INDEX(Basis!$B$17:$D$19,,3),Basis!$A$17:$A$19)),"-",LOOKUP(B51,INDEX(Basis!$B$17:$D$19,,3),Basis!$A$17:$A$19))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 t="str">
        <f>IF(ISERROR(LOOKUP(B52,INDEX(Basis!$B$17:$D$19,,3),Basis!$A$17:$A$19)),"-",LOOKUP(B52,INDEX(Basis!$B$17:$D$19,,3),Basis!$A$17:$A$19))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 t="str">
        <f>IF(ISERROR(LOOKUP(B53,INDEX(Basis!$B$17:$D$19,,3),Basis!$A$17:$A$19)),"-",LOOKUP(B53,INDEX(Basis!$B$17:$D$19,,3),Basis!$A$17:$A$19))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 t="str">
        <f>IF(ISERROR(LOOKUP(B54,INDEX(Basis!$B$17:$D$19,,3),Basis!$A$17:$A$19)),"-",LOOKUP(B54,INDEX(Basis!$B$17:$D$19,,3),Basis!$A$17:$A$19))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22" t="str">
        <f>IF(ISERROR(LOOKUP(B55,INDEX(Basis!$B$17:$D$19,,3),Basis!$A$17:$A$19)),"-",LOOKUP(B55,INDEX(Basis!$B$17:$D$19,,3),Basis!$A$17:$A$19))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tr">
        <f>IF(ISERROR(LOOKUP(B56,INDEX(Basis!$B$17:$D$19,,3),Basis!$A$17:$A$19)),"-",LOOKUP(B56,INDEX(Basis!$B$17:$D$19,,3),Basis!$A$17:$A$19))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57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H24" sqref="H24"/>
      <selection pane="bottomLeft" activeCell="AD15" sqref="AD15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22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1" t="s">
        <v>26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>
        <f>Basis!A4-50</f>
        <v>1969</v>
      </c>
      <c r="M4" s="82"/>
      <c r="N4" s="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75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93</v>
      </c>
      <c r="C7" s="24" t="s">
        <v>93</v>
      </c>
      <c r="D7" s="46" t="s">
        <v>94</v>
      </c>
      <c r="E7" s="24">
        <v>10</v>
      </c>
      <c r="F7" s="24">
        <v>8</v>
      </c>
      <c r="G7" s="24">
        <v>10</v>
      </c>
      <c r="H7" s="24">
        <v>9</v>
      </c>
      <c r="I7" s="24">
        <v>9</v>
      </c>
      <c r="J7" s="24">
        <v>10</v>
      </c>
      <c r="K7" s="24">
        <v>10</v>
      </c>
      <c r="L7" s="24">
        <v>9</v>
      </c>
      <c r="M7" s="24">
        <v>9</v>
      </c>
      <c r="N7" s="25">
        <v>9</v>
      </c>
      <c r="O7" s="21" t="str">
        <f>IF(ISERROR(LOOKUP(B7,INDEX(Basis!$B$10:$D$12,,1),Basis!$A$10:$A$12)),"-",LOOKUP(B7,INDEX(Basis!$B$10:$D$12,,1),Basis!$A$10:$A$12))</f>
        <v>Silber</v>
      </c>
      <c r="Q7" s="15">
        <f aca="true" t="shared" si="1" ref="Q7:Q38">SUM(R7:AB7)</f>
        <v>4.0501E+18</v>
      </c>
      <c r="R7" s="15">
        <f aca="true" t="shared" si="2" ref="R7:AB16">COUNTIF($E7:$N7,R$6)*R$5</f>
        <v>4E+18</v>
      </c>
      <c r="S7" s="15">
        <f t="shared" si="2"/>
        <v>50000000000000000</v>
      </c>
      <c r="T7" s="15">
        <f t="shared" si="2"/>
        <v>100000000000000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90</v>
      </c>
      <c r="C8" s="24" t="s">
        <v>51</v>
      </c>
      <c r="D8" s="46" t="s">
        <v>52</v>
      </c>
      <c r="E8" s="24">
        <v>8</v>
      </c>
      <c r="F8" s="24">
        <v>9</v>
      </c>
      <c r="G8" s="24">
        <v>9</v>
      </c>
      <c r="H8" s="24">
        <v>9</v>
      </c>
      <c r="I8" s="24">
        <v>9</v>
      </c>
      <c r="J8" s="24">
        <v>9</v>
      </c>
      <c r="K8" s="24">
        <v>8</v>
      </c>
      <c r="L8" s="24">
        <v>9</v>
      </c>
      <c r="M8" s="24">
        <v>10</v>
      </c>
      <c r="N8" s="25">
        <v>10</v>
      </c>
      <c r="O8" s="22" t="str">
        <f>IF(ISERROR(LOOKUP(B8,INDEX(Basis!$B$10:$D$12,,1),Basis!$A$10:$A$12)),"-",LOOKUP(B8,INDEX(Basis!$B$10:$D$12,,1),Basis!$A$10:$A$12))</f>
        <v>Silber</v>
      </c>
      <c r="Q8" s="15">
        <f t="shared" si="1"/>
        <v>2.0602E+18</v>
      </c>
      <c r="R8" s="15">
        <f t="shared" si="2"/>
        <v>2E+18</v>
      </c>
      <c r="S8" s="15">
        <f t="shared" si="2"/>
        <v>60000000000000000</v>
      </c>
      <c r="T8" s="15">
        <f t="shared" si="2"/>
        <v>200000000000000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88</v>
      </c>
      <c r="C9" s="24" t="s">
        <v>131</v>
      </c>
      <c r="D9" s="26" t="s">
        <v>69</v>
      </c>
      <c r="E9" s="24">
        <v>9</v>
      </c>
      <c r="F9" s="24">
        <v>10</v>
      </c>
      <c r="G9" s="24">
        <v>9</v>
      </c>
      <c r="H9" s="24">
        <v>9</v>
      </c>
      <c r="I9" s="24">
        <v>9</v>
      </c>
      <c r="J9" s="24">
        <v>8</v>
      </c>
      <c r="K9" s="24">
        <v>9</v>
      </c>
      <c r="L9" s="24">
        <v>8</v>
      </c>
      <c r="M9" s="24">
        <v>9</v>
      </c>
      <c r="N9" s="25">
        <v>8</v>
      </c>
      <c r="O9" s="22" t="str">
        <f>IF(ISERROR(LOOKUP(B9,INDEX(Basis!$B$10:$D$12,,1),Basis!$A$10:$A$12)),"-",LOOKUP(B9,INDEX(Basis!$B$10:$D$12,,1),Basis!$A$10:$A$12))</f>
        <v>Bronze</v>
      </c>
      <c r="Q9" s="15">
        <f t="shared" si="1"/>
        <v>1.0603E+18</v>
      </c>
      <c r="R9" s="15">
        <f t="shared" si="2"/>
        <v>1E+18</v>
      </c>
      <c r="S9" s="15">
        <f t="shared" si="2"/>
        <v>60000000000000000</v>
      </c>
      <c r="T9" s="15">
        <f t="shared" si="2"/>
        <v>300000000000000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85</v>
      </c>
      <c r="C10" s="24" t="s">
        <v>86</v>
      </c>
      <c r="D10" s="46" t="s">
        <v>88</v>
      </c>
      <c r="E10" s="24">
        <v>6</v>
      </c>
      <c r="F10" s="24">
        <v>6</v>
      </c>
      <c r="G10" s="24">
        <v>8</v>
      </c>
      <c r="H10" s="24">
        <v>10</v>
      </c>
      <c r="I10" s="24">
        <v>7</v>
      </c>
      <c r="J10" s="24">
        <v>9</v>
      </c>
      <c r="K10" s="24">
        <v>10</v>
      </c>
      <c r="L10" s="24">
        <v>9</v>
      </c>
      <c r="M10" s="24">
        <v>10</v>
      </c>
      <c r="N10" s="25">
        <v>10</v>
      </c>
      <c r="O10" s="22" t="str">
        <f>IF(ISERROR(LOOKUP(B10,INDEX(Basis!$B$10:$D$12,,1),Basis!$A$10:$A$12)),"-",LOOKUP(B10,INDEX(Basis!$B$10:$D$12,,1),Basis!$A$10:$A$12))</f>
        <v>Bronze</v>
      </c>
      <c r="Q10" s="15">
        <f t="shared" si="1"/>
        <v>4.02010102E+18</v>
      </c>
      <c r="R10" s="15">
        <f t="shared" si="2"/>
        <v>4E+18</v>
      </c>
      <c r="S10" s="15">
        <f t="shared" si="2"/>
        <v>20000000000000000</v>
      </c>
      <c r="T10" s="15">
        <f t="shared" si="2"/>
        <v>100000000000000</v>
      </c>
      <c r="U10" s="15">
        <f t="shared" si="2"/>
        <v>1000000000000</v>
      </c>
      <c r="V10" s="15">
        <f t="shared" si="2"/>
        <v>20000000000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85</v>
      </c>
      <c r="C11" s="24" t="s">
        <v>45</v>
      </c>
      <c r="D11" s="46" t="s">
        <v>42</v>
      </c>
      <c r="E11" s="24">
        <v>7</v>
      </c>
      <c r="F11" s="24">
        <v>10</v>
      </c>
      <c r="G11" s="24">
        <v>9</v>
      </c>
      <c r="H11" s="24">
        <v>9</v>
      </c>
      <c r="I11" s="24">
        <v>6</v>
      </c>
      <c r="J11" s="24">
        <v>9</v>
      </c>
      <c r="K11" s="24">
        <v>10</v>
      </c>
      <c r="L11" s="24">
        <v>9</v>
      </c>
      <c r="M11" s="24">
        <v>9</v>
      </c>
      <c r="N11" s="25">
        <v>7</v>
      </c>
      <c r="O11" s="22" t="str">
        <f>IF(ISERROR(LOOKUP(B11,INDEX(Basis!$B$10:$D$12,,1),Basis!$A$10:$A$12)),"-",LOOKUP(B11,INDEX(Basis!$B$10:$D$12,,1),Basis!$A$10:$A$12))</f>
        <v>Bronze</v>
      </c>
      <c r="Q11" s="15">
        <f t="shared" si="1"/>
        <v>2.05000201E+18</v>
      </c>
      <c r="R11" s="15">
        <f t="shared" si="2"/>
        <v>2E+18</v>
      </c>
      <c r="S11" s="15">
        <f t="shared" si="2"/>
        <v>50000000000000000</v>
      </c>
      <c r="T11" s="15">
        <f t="shared" si="2"/>
        <v>0</v>
      </c>
      <c r="U11" s="15">
        <f t="shared" si="2"/>
        <v>2000000000000</v>
      </c>
      <c r="V11" s="15">
        <f t="shared" si="2"/>
        <v>10000000000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85</v>
      </c>
      <c r="C12" s="24" t="s">
        <v>97</v>
      </c>
      <c r="D12" s="26" t="s">
        <v>47</v>
      </c>
      <c r="E12" s="24">
        <v>6</v>
      </c>
      <c r="F12" s="24">
        <v>8</v>
      </c>
      <c r="G12" s="24">
        <v>9</v>
      </c>
      <c r="H12" s="24">
        <v>10</v>
      </c>
      <c r="I12" s="24">
        <v>9</v>
      </c>
      <c r="J12" s="24">
        <v>7</v>
      </c>
      <c r="K12" s="24">
        <v>8</v>
      </c>
      <c r="L12" s="24">
        <v>9</v>
      </c>
      <c r="M12" s="24">
        <v>9</v>
      </c>
      <c r="N12" s="25">
        <v>10</v>
      </c>
      <c r="O12" s="22" t="str">
        <f>IF(ISERROR(LOOKUP(B12,INDEX(Basis!$B$10:$D$12,,1),Basis!$A$10:$A$12)),"-",LOOKUP(B12,INDEX(Basis!$B$10:$D$12,,1),Basis!$A$10:$A$12))</f>
        <v>Bronze</v>
      </c>
      <c r="Q12" s="15">
        <f t="shared" si="1"/>
        <v>2.04020101E+18</v>
      </c>
      <c r="R12" s="15">
        <f t="shared" si="2"/>
        <v>2E+18</v>
      </c>
      <c r="S12" s="15">
        <f t="shared" si="2"/>
        <v>40000000000000000</v>
      </c>
      <c r="T12" s="15">
        <f t="shared" si="2"/>
        <v>200000000000000</v>
      </c>
      <c r="U12" s="15">
        <f t="shared" si="2"/>
        <v>1000000000000</v>
      </c>
      <c r="V12" s="15">
        <f t="shared" si="2"/>
        <v>10000000000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0">
        <f t="shared" si="0"/>
        <v>84</v>
      </c>
      <c r="C13" s="24" t="s">
        <v>84</v>
      </c>
      <c r="D13" s="46" t="s">
        <v>47</v>
      </c>
      <c r="E13" s="24">
        <v>9</v>
      </c>
      <c r="F13" s="24">
        <v>10</v>
      </c>
      <c r="G13" s="24">
        <v>9</v>
      </c>
      <c r="H13" s="24">
        <v>9</v>
      </c>
      <c r="I13" s="24">
        <v>7</v>
      </c>
      <c r="J13" s="24">
        <v>4</v>
      </c>
      <c r="K13" s="24">
        <v>9</v>
      </c>
      <c r="L13" s="24">
        <v>10</v>
      </c>
      <c r="M13" s="24">
        <v>9</v>
      </c>
      <c r="N13" s="25">
        <v>8</v>
      </c>
      <c r="O13" s="22" t="str">
        <f>IF(ISERROR(LOOKUP(B13,INDEX(Basis!$B$10:$D$12,,1),Basis!$A$10:$A$12)),"-",LOOKUP(B13,INDEX(Basis!$B$10:$D$12,,1),Basis!$A$10:$A$12))</f>
        <v>-</v>
      </c>
      <c r="Q13" s="15">
        <f t="shared" si="1"/>
        <v>2.050101000001E+18</v>
      </c>
      <c r="R13" s="15">
        <f t="shared" si="2"/>
        <v>2E+18</v>
      </c>
      <c r="S13" s="15">
        <f t="shared" si="2"/>
        <v>50000000000000000</v>
      </c>
      <c r="T13" s="15">
        <f t="shared" si="2"/>
        <v>100000000000000</v>
      </c>
      <c r="U13" s="15">
        <f t="shared" si="2"/>
        <v>1000000000000</v>
      </c>
      <c r="V13" s="15">
        <f t="shared" si="2"/>
        <v>0</v>
      </c>
      <c r="W13" s="15">
        <f t="shared" si="2"/>
        <v>0</v>
      </c>
      <c r="X13" s="15">
        <f t="shared" si="2"/>
        <v>1000000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84</v>
      </c>
      <c r="C14" s="24" t="s">
        <v>89</v>
      </c>
      <c r="D14" s="46" t="s">
        <v>69</v>
      </c>
      <c r="E14" s="24">
        <v>7</v>
      </c>
      <c r="F14" s="24">
        <v>10</v>
      </c>
      <c r="G14" s="24">
        <v>8</v>
      </c>
      <c r="H14" s="24">
        <v>8</v>
      </c>
      <c r="I14" s="24">
        <v>8</v>
      </c>
      <c r="J14" s="24">
        <v>9</v>
      </c>
      <c r="K14" s="24">
        <v>8</v>
      </c>
      <c r="L14" s="24">
        <v>8</v>
      </c>
      <c r="M14" s="24">
        <v>9</v>
      </c>
      <c r="N14" s="25">
        <v>9</v>
      </c>
      <c r="O14" s="22" t="str">
        <f>IF(ISERROR(LOOKUP(B14,INDEX(Basis!$B$10:$D$12,,1),Basis!$A$10:$A$12)),"-",LOOKUP(B14,INDEX(Basis!$B$10:$D$12,,1),Basis!$A$10:$A$12))</f>
        <v>-</v>
      </c>
      <c r="Q14" s="15">
        <f t="shared" si="1"/>
        <v>1.030501E+18</v>
      </c>
      <c r="R14" s="15">
        <f t="shared" si="2"/>
        <v>1E+18</v>
      </c>
      <c r="S14" s="15">
        <f t="shared" si="2"/>
        <v>30000000000000000</v>
      </c>
      <c r="T14" s="15">
        <f t="shared" si="2"/>
        <v>500000000000000</v>
      </c>
      <c r="U14" s="15">
        <f t="shared" si="2"/>
        <v>1000000000000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3">
        <f t="shared" si="0"/>
        <v>83</v>
      </c>
      <c r="C15" s="24" t="s">
        <v>68</v>
      </c>
      <c r="D15" s="46" t="s">
        <v>69</v>
      </c>
      <c r="E15" s="24">
        <v>7</v>
      </c>
      <c r="F15" s="24">
        <v>7</v>
      </c>
      <c r="G15" s="24">
        <v>10</v>
      </c>
      <c r="H15" s="24">
        <v>9</v>
      </c>
      <c r="I15" s="24">
        <v>8</v>
      </c>
      <c r="J15" s="24">
        <v>9</v>
      </c>
      <c r="K15" s="24">
        <v>7</v>
      </c>
      <c r="L15" s="24">
        <v>9</v>
      </c>
      <c r="M15" s="24">
        <v>9</v>
      </c>
      <c r="N15" s="25">
        <v>8</v>
      </c>
      <c r="O15" s="22" t="str">
        <f>IF(ISERROR(LOOKUP(B15,INDEX(Basis!$B$10:$D$12,,1),Basis!$A$10:$A$12)),"-",LOOKUP(B15,INDEX(Basis!$B$10:$D$12,,1),Basis!$A$10:$A$12))</f>
        <v>-</v>
      </c>
      <c r="Q15" s="15">
        <f t="shared" si="1"/>
        <v>1.040203E+18</v>
      </c>
      <c r="R15" s="15">
        <f t="shared" si="2"/>
        <v>1E+18</v>
      </c>
      <c r="S15" s="15">
        <f t="shared" si="2"/>
        <v>40000000000000000</v>
      </c>
      <c r="T15" s="15">
        <f t="shared" si="2"/>
        <v>200000000000000</v>
      </c>
      <c r="U15" s="15">
        <f t="shared" si="2"/>
        <v>3000000000000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0">
        <f t="shared" si="0"/>
        <v>82</v>
      </c>
      <c r="C16" s="24" t="s">
        <v>125</v>
      </c>
      <c r="D16" s="26" t="s">
        <v>40</v>
      </c>
      <c r="E16" s="24">
        <v>9</v>
      </c>
      <c r="F16" s="24">
        <v>7</v>
      </c>
      <c r="G16" s="24">
        <v>9</v>
      </c>
      <c r="H16" s="24">
        <v>9</v>
      </c>
      <c r="I16" s="24">
        <v>8</v>
      </c>
      <c r="J16" s="24">
        <v>10</v>
      </c>
      <c r="K16" s="24">
        <v>7</v>
      </c>
      <c r="L16" s="24">
        <v>6</v>
      </c>
      <c r="M16" s="24">
        <v>8</v>
      </c>
      <c r="N16" s="25">
        <v>9</v>
      </c>
      <c r="O16" s="22" t="str">
        <f>IF(ISERROR(LOOKUP(B16,INDEX(Basis!$B$10:$D$12,,1),Basis!$A$10:$A$12)),"-",LOOKUP(B16,INDEX(Basis!$B$10:$D$12,,1),Basis!$A$10:$A$12))</f>
        <v>-</v>
      </c>
      <c r="Q16" s="15">
        <f t="shared" si="1"/>
        <v>1.04020201E+18</v>
      </c>
      <c r="R16" s="15">
        <f t="shared" si="2"/>
        <v>1E+18</v>
      </c>
      <c r="S16" s="15">
        <f t="shared" si="2"/>
        <v>40000000000000000</v>
      </c>
      <c r="T16" s="15">
        <f t="shared" si="2"/>
        <v>200000000000000</v>
      </c>
      <c r="U16" s="15">
        <f t="shared" si="2"/>
        <v>2000000000000</v>
      </c>
      <c r="V16" s="15">
        <f t="shared" si="2"/>
        <v>10000000000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3">
        <f t="shared" si="0"/>
        <v>81</v>
      </c>
      <c r="C17" s="24" t="s">
        <v>85</v>
      </c>
      <c r="D17" s="46" t="s">
        <v>69</v>
      </c>
      <c r="E17" s="24">
        <v>9</v>
      </c>
      <c r="F17" s="24">
        <v>9</v>
      </c>
      <c r="G17" s="24">
        <v>8</v>
      </c>
      <c r="H17" s="24">
        <v>4</v>
      </c>
      <c r="I17" s="24">
        <v>7</v>
      </c>
      <c r="J17" s="24">
        <v>10</v>
      </c>
      <c r="K17" s="24">
        <v>8</v>
      </c>
      <c r="L17" s="24">
        <v>7</v>
      </c>
      <c r="M17" s="24">
        <v>10</v>
      </c>
      <c r="N17" s="25">
        <v>9</v>
      </c>
      <c r="O17" s="22" t="str">
        <f>IF(ISERROR(LOOKUP(B17,INDEX(Basis!$B$10:$D$12,,1),Basis!$A$10:$A$12)),"-",LOOKUP(B17,INDEX(Basis!$B$10:$D$12,,1),Basis!$A$10:$A$12))</f>
        <v>-</v>
      </c>
      <c r="Q17" s="15">
        <f t="shared" si="1"/>
        <v>2.030202000001E+18</v>
      </c>
      <c r="R17" s="15">
        <f aca="true" t="shared" si="3" ref="R17:AB26">COUNTIF($E17:$N17,R$6)*R$5</f>
        <v>2E+18</v>
      </c>
      <c r="S17" s="15">
        <f t="shared" si="3"/>
        <v>30000000000000000</v>
      </c>
      <c r="T17" s="15">
        <f t="shared" si="3"/>
        <v>200000000000000</v>
      </c>
      <c r="U17" s="15">
        <f t="shared" si="3"/>
        <v>2000000000000</v>
      </c>
      <c r="V17" s="15">
        <f t="shared" si="3"/>
        <v>0</v>
      </c>
      <c r="W17" s="15">
        <f t="shared" si="3"/>
        <v>0</v>
      </c>
      <c r="X17" s="15">
        <f t="shared" si="3"/>
        <v>1000000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81</v>
      </c>
      <c r="C18" s="24" t="s">
        <v>116</v>
      </c>
      <c r="D18" s="26" t="s">
        <v>117</v>
      </c>
      <c r="E18" s="24">
        <v>6</v>
      </c>
      <c r="F18" s="24">
        <v>10</v>
      </c>
      <c r="G18" s="24">
        <v>10</v>
      </c>
      <c r="H18" s="24">
        <v>7</v>
      </c>
      <c r="I18" s="24">
        <v>8</v>
      </c>
      <c r="J18" s="24">
        <v>8</v>
      </c>
      <c r="K18" s="24">
        <v>8</v>
      </c>
      <c r="L18" s="24">
        <v>8</v>
      </c>
      <c r="M18" s="24">
        <v>7</v>
      </c>
      <c r="N18" s="25">
        <v>9</v>
      </c>
      <c r="O18" s="22" t="str">
        <f>IF(ISERROR(LOOKUP(B18,INDEX(Basis!$B$10:$D$12,,1),Basis!$A$10:$A$12)),"-",LOOKUP(B18,INDEX(Basis!$B$10:$D$12,,1),Basis!$A$10:$A$12))</f>
        <v>-</v>
      </c>
      <c r="Q18" s="15">
        <f t="shared" si="1"/>
        <v>2.01040201E+18</v>
      </c>
      <c r="R18" s="15">
        <f t="shared" si="3"/>
        <v>2E+18</v>
      </c>
      <c r="S18" s="15">
        <f t="shared" si="3"/>
        <v>10000000000000000</v>
      </c>
      <c r="T18" s="15">
        <f t="shared" si="3"/>
        <v>400000000000000</v>
      </c>
      <c r="U18" s="15">
        <f t="shared" si="3"/>
        <v>2000000000000</v>
      </c>
      <c r="V18" s="15">
        <f t="shared" si="3"/>
        <v>10000000000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78</v>
      </c>
      <c r="C19" s="24" t="s">
        <v>58</v>
      </c>
      <c r="D19" s="46" t="s">
        <v>52</v>
      </c>
      <c r="E19" s="24">
        <v>9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6</v>
      </c>
      <c r="L19" s="24">
        <v>9</v>
      </c>
      <c r="M19" s="24">
        <v>8</v>
      </c>
      <c r="N19" s="25">
        <v>6</v>
      </c>
      <c r="O19" s="22" t="str">
        <f>IF(ISERROR(LOOKUP(B19,INDEX(Basis!$B$10:$D$12,,1),Basis!$A$10:$A$12)),"-",LOOKUP(B19,INDEX(Basis!$B$10:$D$12,,1),Basis!$A$10:$A$12))</f>
        <v>-</v>
      </c>
      <c r="Q19" s="15">
        <f t="shared" si="1"/>
        <v>1.03020103E+18</v>
      </c>
      <c r="R19" s="15">
        <f t="shared" si="3"/>
        <v>1E+18</v>
      </c>
      <c r="S19" s="15">
        <f t="shared" si="3"/>
        <v>30000000000000000</v>
      </c>
      <c r="T19" s="15">
        <f t="shared" si="3"/>
        <v>200000000000000</v>
      </c>
      <c r="U19" s="15">
        <f t="shared" si="3"/>
        <v>1000000000000</v>
      </c>
      <c r="V19" s="15">
        <f t="shared" si="3"/>
        <v>30000000000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78</v>
      </c>
      <c r="C20" s="24" t="s">
        <v>66</v>
      </c>
      <c r="D20" s="46" t="s">
        <v>57</v>
      </c>
      <c r="E20" s="24">
        <v>7</v>
      </c>
      <c r="F20" s="24">
        <v>8</v>
      </c>
      <c r="G20" s="24">
        <v>8</v>
      </c>
      <c r="H20" s="24">
        <v>9</v>
      </c>
      <c r="I20" s="24">
        <v>8</v>
      </c>
      <c r="J20" s="24">
        <v>9</v>
      </c>
      <c r="K20" s="24">
        <v>8</v>
      </c>
      <c r="L20" s="24">
        <v>8</v>
      </c>
      <c r="M20" s="24">
        <v>5</v>
      </c>
      <c r="N20" s="25">
        <v>8</v>
      </c>
      <c r="O20" s="22" t="str">
        <f>IF(ISERROR(LOOKUP(B20,INDEX(Basis!$B$10:$D$12,,1),Basis!$A$10:$A$12)),"-",LOOKUP(B20,INDEX(Basis!$B$10:$D$12,,1),Basis!$A$10:$A$12))</f>
        <v>-</v>
      </c>
      <c r="Q20" s="15">
        <f t="shared" si="1"/>
        <v>20601000100000000</v>
      </c>
      <c r="R20" s="15">
        <f t="shared" si="3"/>
        <v>0</v>
      </c>
      <c r="S20" s="15">
        <f t="shared" si="3"/>
        <v>20000000000000000</v>
      </c>
      <c r="T20" s="15">
        <f t="shared" si="3"/>
        <v>600000000000000</v>
      </c>
      <c r="U20" s="15">
        <f t="shared" si="3"/>
        <v>1000000000000</v>
      </c>
      <c r="V20" s="15">
        <f t="shared" si="3"/>
        <v>0</v>
      </c>
      <c r="W20" s="15">
        <f t="shared" si="3"/>
        <v>100000000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77</v>
      </c>
      <c r="C21" s="24" t="s">
        <v>124</v>
      </c>
      <c r="D21" s="26" t="s">
        <v>88</v>
      </c>
      <c r="E21" s="24">
        <v>8</v>
      </c>
      <c r="F21" s="24">
        <v>10</v>
      </c>
      <c r="G21" s="24">
        <v>5</v>
      </c>
      <c r="H21" s="24">
        <v>10</v>
      </c>
      <c r="I21" s="24">
        <v>9</v>
      </c>
      <c r="J21" s="24">
        <v>8</v>
      </c>
      <c r="K21" s="24">
        <v>10</v>
      </c>
      <c r="L21" s="24">
        <v>7</v>
      </c>
      <c r="M21" s="24">
        <v>8</v>
      </c>
      <c r="N21" s="25">
        <v>2</v>
      </c>
      <c r="O21" s="22" t="str">
        <f>IF(ISERROR(LOOKUP(B21,INDEX(Basis!$B$10:$D$12,,1),Basis!$A$10:$A$12)),"-",LOOKUP(B21,INDEX(Basis!$B$10:$D$12,,1),Basis!$A$10:$A$12))</f>
        <v>-</v>
      </c>
      <c r="Q21" s="15">
        <f t="shared" si="1"/>
        <v>3.0103010001E+18</v>
      </c>
      <c r="R21" s="15">
        <f t="shared" si="3"/>
        <v>3E+18</v>
      </c>
      <c r="S21" s="15">
        <f t="shared" si="3"/>
        <v>10000000000000000</v>
      </c>
      <c r="T21" s="15">
        <f t="shared" si="3"/>
        <v>300000000000000</v>
      </c>
      <c r="U21" s="15">
        <f t="shared" si="3"/>
        <v>1000000000000</v>
      </c>
      <c r="V21" s="15">
        <f t="shared" si="3"/>
        <v>0</v>
      </c>
      <c r="W21" s="15">
        <f t="shared" si="3"/>
        <v>100000000</v>
      </c>
      <c r="X21" s="15">
        <f t="shared" si="3"/>
        <v>0</v>
      </c>
      <c r="Y21" s="15">
        <f t="shared" si="3"/>
        <v>0</v>
      </c>
      <c r="Z21" s="15">
        <f t="shared" si="3"/>
        <v>100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77</v>
      </c>
      <c r="C22" s="24" t="s">
        <v>104</v>
      </c>
      <c r="D22" s="26" t="s">
        <v>47</v>
      </c>
      <c r="E22" s="24">
        <v>7</v>
      </c>
      <c r="F22" s="24">
        <v>8</v>
      </c>
      <c r="G22" s="24">
        <v>9</v>
      </c>
      <c r="H22" s="24">
        <v>3</v>
      </c>
      <c r="I22" s="24">
        <v>7</v>
      </c>
      <c r="J22" s="24">
        <v>7</v>
      </c>
      <c r="K22" s="24">
        <v>10</v>
      </c>
      <c r="L22" s="24">
        <v>10</v>
      </c>
      <c r="M22" s="24">
        <v>8</v>
      </c>
      <c r="N22" s="25">
        <v>8</v>
      </c>
      <c r="O22" s="22" t="str">
        <f>IF(ISERROR(LOOKUP(B22,INDEX(Basis!$B$10:$D$12,,1),Basis!$A$10:$A$12)),"-",LOOKUP(B22,INDEX(Basis!$B$10:$D$12,,1),Basis!$A$10:$A$12))</f>
        <v>-</v>
      </c>
      <c r="Q22" s="15">
        <f t="shared" si="1"/>
        <v>2.01030300000001E+18</v>
      </c>
      <c r="R22" s="15">
        <f t="shared" si="3"/>
        <v>2E+18</v>
      </c>
      <c r="S22" s="15">
        <f t="shared" si="3"/>
        <v>10000000000000000</v>
      </c>
      <c r="T22" s="15">
        <f t="shared" si="3"/>
        <v>300000000000000</v>
      </c>
      <c r="U22" s="15">
        <f t="shared" si="3"/>
        <v>3000000000000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10000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77</v>
      </c>
      <c r="C23" s="24" t="s">
        <v>102</v>
      </c>
      <c r="D23" s="24" t="s">
        <v>69</v>
      </c>
      <c r="E23" s="24">
        <v>7</v>
      </c>
      <c r="F23" s="24">
        <v>7</v>
      </c>
      <c r="G23" s="24">
        <v>8</v>
      </c>
      <c r="H23" s="24">
        <v>8</v>
      </c>
      <c r="I23" s="24">
        <v>6</v>
      </c>
      <c r="J23" s="24">
        <v>4</v>
      </c>
      <c r="K23" s="24">
        <v>8</v>
      </c>
      <c r="L23" s="24">
        <v>9</v>
      </c>
      <c r="M23" s="24">
        <v>10</v>
      </c>
      <c r="N23" s="25">
        <v>10</v>
      </c>
      <c r="O23" s="22" t="str">
        <f>IF(ISERROR(LOOKUP(B23,INDEX(Basis!$B$10:$D$12,,1),Basis!$A$10:$A$12)),"-",LOOKUP(B23,INDEX(Basis!$B$10:$D$12,,1),Basis!$A$10:$A$12))</f>
        <v>-</v>
      </c>
      <c r="Q23" s="15">
        <f t="shared" si="1"/>
        <v>2.010302010001E+18</v>
      </c>
      <c r="R23" s="15">
        <f t="shared" si="3"/>
        <v>2E+18</v>
      </c>
      <c r="S23" s="15">
        <f t="shared" si="3"/>
        <v>10000000000000000</v>
      </c>
      <c r="T23" s="15">
        <f t="shared" si="3"/>
        <v>300000000000000</v>
      </c>
      <c r="U23" s="15">
        <f t="shared" si="3"/>
        <v>2000000000000</v>
      </c>
      <c r="V23" s="15">
        <f t="shared" si="3"/>
        <v>10000000000</v>
      </c>
      <c r="W23" s="15">
        <f t="shared" si="3"/>
        <v>0</v>
      </c>
      <c r="X23" s="15">
        <f t="shared" si="3"/>
        <v>1000000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75</v>
      </c>
      <c r="C24" s="24" t="s">
        <v>120</v>
      </c>
      <c r="D24" s="32" t="s">
        <v>69</v>
      </c>
      <c r="E24" s="24">
        <v>5</v>
      </c>
      <c r="F24" s="24">
        <v>9</v>
      </c>
      <c r="G24" s="24">
        <v>7</v>
      </c>
      <c r="H24" s="24">
        <v>9</v>
      </c>
      <c r="I24" s="24">
        <v>7</v>
      </c>
      <c r="J24" s="24">
        <v>9</v>
      </c>
      <c r="K24" s="24">
        <v>6</v>
      </c>
      <c r="L24" s="24">
        <v>8</v>
      </c>
      <c r="M24" s="24">
        <v>7</v>
      </c>
      <c r="N24" s="25">
        <v>8</v>
      </c>
      <c r="O24" s="22" t="str">
        <f>IF(ISERROR(LOOKUP(B24,INDEX(Basis!$B$10:$D$12,,1),Basis!$A$10:$A$12)),"-",LOOKUP(B24,INDEX(Basis!$B$10:$D$12,,1),Basis!$A$10:$A$12))</f>
        <v>-</v>
      </c>
      <c r="Q24" s="15">
        <f t="shared" si="1"/>
        <v>30203010100000000</v>
      </c>
      <c r="R24" s="15">
        <f t="shared" si="3"/>
        <v>0</v>
      </c>
      <c r="S24" s="15">
        <f t="shared" si="3"/>
        <v>30000000000000000</v>
      </c>
      <c r="T24" s="15">
        <f t="shared" si="3"/>
        <v>200000000000000</v>
      </c>
      <c r="U24" s="15">
        <f t="shared" si="3"/>
        <v>3000000000000</v>
      </c>
      <c r="V24" s="15">
        <f t="shared" si="3"/>
        <v>10000000000</v>
      </c>
      <c r="W24" s="15">
        <f t="shared" si="3"/>
        <v>100000000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74</v>
      </c>
      <c r="C25" s="24" t="s">
        <v>96</v>
      </c>
      <c r="D25" s="26" t="s">
        <v>47</v>
      </c>
      <c r="E25" s="24">
        <v>2</v>
      </c>
      <c r="F25" s="24">
        <v>5</v>
      </c>
      <c r="G25" s="24">
        <v>6</v>
      </c>
      <c r="H25" s="24">
        <v>9</v>
      </c>
      <c r="I25" s="24">
        <v>9</v>
      </c>
      <c r="J25" s="24">
        <v>9</v>
      </c>
      <c r="K25" s="24">
        <v>7</v>
      </c>
      <c r="L25" s="24">
        <v>8</v>
      </c>
      <c r="M25" s="24">
        <v>10</v>
      </c>
      <c r="N25" s="25">
        <v>9</v>
      </c>
      <c r="O25" s="22" t="str">
        <f>IF(ISERROR(LOOKUP(B25,INDEX(Basis!$B$10:$D$12,,1),Basis!$A$10:$A$12)),"-",LOOKUP(B25,INDEX(Basis!$B$10:$D$12,,1),Basis!$A$10:$A$12))</f>
        <v>-</v>
      </c>
      <c r="Q25" s="15">
        <f t="shared" si="1"/>
        <v>1.0401010101000001E+18</v>
      </c>
      <c r="R25" s="15">
        <f t="shared" si="3"/>
        <v>1E+18</v>
      </c>
      <c r="S25" s="15">
        <f t="shared" si="3"/>
        <v>40000000000000000</v>
      </c>
      <c r="T25" s="15">
        <f t="shared" si="3"/>
        <v>100000000000000</v>
      </c>
      <c r="U25" s="15">
        <f t="shared" si="3"/>
        <v>1000000000000</v>
      </c>
      <c r="V25" s="15">
        <f t="shared" si="3"/>
        <v>10000000000</v>
      </c>
      <c r="W25" s="15">
        <f t="shared" si="3"/>
        <v>100000000</v>
      </c>
      <c r="X25" s="15">
        <f t="shared" si="3"/>
        <v>0</v>
      </c>
      <c r="Y25" s="15">
        <f t="shared" si="3"/>
        <v>0</v>
      </c>
      <c r="Z25" s="15">
        <f t="shared" si="3"/>
        <v>100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3">
        <f t="shared" si="0"/>
        <v>74</v>
      </c>
      <c r="C26" s="24" t="s">
        <v>87</v>
      </c>
      <c r="D26" s="46" t="s">
        <v>88</v>
      </c>
      <c r="E26" s="24">
        <v>4</v>
      </c>
      <c r="F26" s="24">
        <v>9</v>
      </c>
      <c r="G26" s="24">
        <v>6</v>
      </c>
      <c r="H26" s="24">
        <v>8</v>
      </c>
      <c r="I26" s="24">
        <v>6</v>
      </c>
      <c r="J26" s="24">
        <v>10</v>
      </c>
      <c r="K26" s="24">
        <v>8</v>
      </c>
      <c r="L26" s="24">
        <v>9</v>
      </c>
      <c r="M26" s="24">
        <v>8</v>
      </c>
      <c r="N26" s="25">
        <v>6</v>
      </c>
      <c r="O26" s="22" t="str">
        <f>IF(ISERROR(LOOKUP(B26,INDEX(Basis!$B$10:$D$12,,1),Basis!$A$10:$A$12)),"-",LOOKUP(B26,INDEX(Basis!$B$10:$D$12,,1),Basis!$A$10:$A$12))</f>
        <v>-</v>
      </c>
      <c r="Q26" s="15">
        <f t="shared" si="1"/>
        <v>1.020300030001E+18</v>
      </c>
      <c r="R26" s="15">
        <f t="shared" si="3"/>
        <v>1E+18</v>
      </c>
      <c r="S26" s="15">
        <f t="shared" si="3"/>
        <v>20000000000000000</v>
      </c>
      <c r="T26" s="15">
        <f t="shared" si="3"/>
        <v>300000000000000</v>
      </c>
      <c r="U26" s="15">
        <f t="shared" si="3"/>
        <v>0</v>
      </c>
      <c r="V26" s="15">
        <f t="shared" si="3"/>
        <v>30000000000</v>
      </c>
      <c r="W26" s="15">
        <f t="shared" si="3"/>
        <v>0</v>
      </c>
      <c r="X26" s="15">
        <f t="shared" si="3"/>
        <v>1000000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74</v>
      </c>
      <c r="C27" s="24" t="s">
        <v>79</v>
      </c>
      <c r="D27" s="46" t="s">
        <v>77</v>
      </c>
      <c r="E27" s="24">
        <v>9</v>
      </c>
      <c r="F27" s="24">
        <v>9</v>
      </c>
      <c r="G27" s="24">
        <v>5</v>
      </c>
      <c r="H27" s="24">
        <v>10</v>
      </c>
      <c r="I27" s="24">
        <v>7</v>
      </c>
      <c r="J27" s="24">
        <v>8</v>
      </c>
      <c r="K27" s="24">
        <v>7</v>
      </c>
      <c r="L27" s="24">
        <v>8</v>
      </c>
      <c r="M27" s="24">
        <v>5</v>
      </c>
      <c r="N27" s="25">
        <v>6</v>
      </c>
      <c r="O27" s="22" t="str">
        <f>IF(ISERROR(LOOKUP(B27,INDEX(Basis!$B$10:$D$12,,1),Basis!$A$10:$A$12)),"-",LOOKUP(B27,INDEX(Basis!$B$10:$D$12,,1),Basis!$A$10:$A$12))</f>
        <v>-</v>
      </c>
      <c r="Q27" s="15">
        <f t="shared" si="1"/>
        <v>1.0202020102E+18</v>
      </c>
      <c r="R27" s="15">
        <f aca="true" t="shared" si="4" ref="R27:AB36">COUNTIF($E27:$N27,R$6)*R$5</f>
        <v>1E+18</v>
      </c>
      <c r="S27" s="15">
        <f t="shared" si="4"/>
        <v>20000000000000000</v>
      </c>
      <c r="T27" s="15">
        <f t="shared" si="4"/>
        <v>200000000000000</v>
      </c>
      <c r="U27" s="15">
        <f t="shared" si="4"/>
        <v>2000000000000</v>
      </c>
      <c r="V27" s="15">
        <f t="shared" si="4"/>
        <v>10000000000</v>
      </c>
      <c r="W27" s="15">
        <f t="shared" si="4"/>
        <v>200000000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3">
        <f t="shared" si="0"/>
        <v>73</v>
      </c>
      <c r="C28" s="24" t="s">
        <v>111</v>
      </c>
      <c r="D28" s="26" t="s">
        <v>95</v>
      </c>
      <c r="E28" s="24">
        <v>4</v>
      </c>
      <c r="F28" s="24">
        <v>7</v>
      </c>
      <c r="G28" s="24">
        <v>9</v>
      </c>
      <c r="H28" s="24">
        <v>7</v>
      </c>
      <c r="I28" s="24">
        <v>7</v>
      </c>
      <c r="J28" s="24">
        <v>10</v>
      </c>
      <c r="K28" s="24">
        <v>5</v>
      </c>
      <c r="L28" s="24">
        <v>8</v>
      </c>
      <c r="M28" s="24">
        <v>9</v>
      </c>
      <c r="N28" s="25">
        <v>7</v>
      </c>
      <c r="O28" s="22" t="str">
        <f>IF(ISERROR(LOOKUP(B28,INDEX(Basis!$B$10:$D$12,,1),Basis!$A$10:$A$12)),"-",LOOKUP(B28,INDEX(Basis!$B$10:$D$12,,1),Basis!$A$10:$A$12))</f>
        <v>-</v>
      </c>
      <c r="Q28" s="15">
        <f t="shared" si="1"/>
        <v>1.020104000101E+18</v>
      </c>
      <c r="R28" s="15">
        <f t="shared" si="4"/>
        <v>1E+18</v>
      </c>
      <c r="S28" s="15">
        <f t="shared" si="4"/>
        <v>20000000000000000</v>
      </c>
      <c r="T28" s="15">
        <f t="shared" si="4"/>
        <v>100000000000000</v>
      </c>
      <c r="U28" s="15">
        <f t="shared" si="4"/>
        <v>4000000000000</v>
      </c>
      <c r="V28" s="15">
        <f t="shared" si="4"/>
        <v>0</v>
      </c>
      <c r="W28" s="15">
        <f t="shared" si="4"/>
        <v>100000000</v>
      </c>
      <c r="X28" s="15">
        <f t="shared" si="4"/>
        <v>1000000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73</v>
      </c>
      <c r="C29" s="24" t="s">
        <v>121</v>
      </c>
      <c r="D29" s="26" t="s">
        <v>69</v>
      </c>
      <c r="E29" s="24">
        <v>6</v>
      </c>
      <c r="F29" s="24">
        <v>6</v>
      </c>
      <c r="G29" s="24">
        <v>9</v>
      </c>
      <c r="H29" s="24">
        <v>7</v>
      </c>
      <c r="I29" s="24">
        <v>8</v>
      </c>
      <c r="J29" s="24">
        <v>5</v>
      </c>
      <c r="K29" s="24">
        <v>9</v>
      </c>
      <c r="L29" s="24">
        <v>9</v>
      </c>
      <c r="M29" s="24">
        <v>8</v>
      </c>
      <c r="N29" s="25">
        <v>6</v>
      </c>
      <c r="O29" s="22" t="str">
        <f>IF(ISERROR(LOOKUP(B29,INDEX(Basis!$B$10:$D$12,,1),Basis!$A$10:$A$12)),"-",LOOKUP(B29,INDEX(Basis!$B$10:$D$12,,1),Basis!$A$10:$A$12))</f>
        <v>-</v>
      </c>
      <c r="Q29" s="15">
        <f t="shared" si="1"/>
        <v>30201030100000000</v>
      </c>
      <c r="R29" s="15">
        <f t="shared" si="4"/>
        <v>0</v>
      </c>
      <c r="S29" s="15">
        <f t="shared" si="4"/>
        <v>30000000000000000</v>
      </c>
      <c r="T29" s="15">
        <f t="shared" si="4"/>
        <v>200000000000000</v>
      </c>
      <c r="U29" s="15">
        <f t="shared" si="4"/>
        <v>1000000000000</v>
      </c>
      <c r="V29" s="15">
        <f t="shared" si="4"/>
        <v>30000000000</v>
      </c>
      <c r="W29" s="15">
        <f t="shared" si="4"/>
        <v>100000000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72</v>
      </c>
      <c r="C30" s="24" t="s">
        <v>119</v>
      </c>
      <c r="D30" s="26" t="s">
        <v>69</v>
      </c>
      <c r="E30" s="24">
        <v>7</v>
      </c>
      <c r="F30" s="24">
        <v>6</v>
      </c>
      <c r="G30" s="24">
        <v>8</v>
      </c>
      <c r="H30" s="24">
        <v>7</v>
      </c>
      <c r="I30" s="24">
        <v>6</v>
      </c>
      <c r="J30" s="24">
        <v>10</v>
      </c>
      <c r="K30" s="24">
        <v>6</v>
      </c>
      <c r="L30" s="24">
        <v>4</v>
      </c>
      <c r="M30" s="24">
        <v>8</v>
      </c>
      <c r="N30" s="25">
        <v>10</v>
      </c>
      <c r="O30" s="22" t="str">
        <f>IF(ISERROR(LOOKUP(B30,INDEX(Basis!$B$10:$D$12,,1),Basis!$A$10:$A$12)),"-",LOOKUP(B30,INDEX(Basis!$B$10:$D$12,,1),Basis!$A$10:$A$12))</f>
        <v>-</v>
      </c>
      <c r="Q30" s="15">
        <f t="shared" si="1"/>
        <v>2.000202030001E+18</v>
      </c>
      <c r="R30" s="15">
        <f t="shared" si="4"/>
        <v>2E+18</v>
      </c>
      <c r="S30" s="15">
        <f t="shared" si="4"/>
        <v>0</v>
      </c>
      <c r="T30" s="15">
        <f t="shared" si="4"/>
        <v>200000000000000</v>
      </c>
      <c r="U30" s="15">
        <f t="shared" si="4"/>
        <v>2000000000000</v>
      </c>
      <c r="V30" s="15">
        <f t="shared" si="4"/>
        <v>30000000000</v>
      </c>
      <c r="W30" s="15">
        <f t="shared" si="4"/>
        <v>0</v>
      </c>
      <c r="X30" s="15">
        <f t="shared" si="4"/>
        <v>1000000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0">
        <f t="shared" si="0"/>
        <v>72</v>
      </c>
      <c r="C31" s="24" t="s">
        <v>65</v>
      </c>
      <c r="D31" s="46" t="s">
        <v>57</v>
      </c>
      <c r="E31" s="24">
        <v>7</v>
      </c>
      <c r="F31" s="24">
        <v>5</v>
      </c>
      <c r="G31" s="24">
        <v>4</v>
      </c>
      <c r="H31" s="24">
        <v>9</v>
      </c>
      <c r="I31" s="24">
        <v>8</v>
      </c>
      <c r="J31" s="24">
        <v>8</v>
      </c>
      <c r="K31" s="24">
        <v>7</v>
      </c>
      <c r="L31" s="24">
        <v>6</v>
      </c>
      <c r="M31" s="24">
        <v>8</v>
      </c>
      <c r="N31" s="25">
        <v>10</v>
      </c>
      <c r="O31" s="22" t="str">
        <f>IF(ISERROR(LOOKUP(B31,INDEX(Basis!$B$10:$D$12,,1),Basis!$A$10:$A$12)),"-",LOOKUP(B31,INDEX(Basis!$B$10:$D$12,,1),Basis!$A$10:$A$12))</f>
        <v>-</v>
      </c>
      <c r="Q31" s="15">
        <f t="shared" si="1"/>
        <v>1.010302010101E+18</v>
      </c>
      <c r="R31" s="15">
        <f t="shared" si="4"/>
        <v>1E+18</v>
      </c>
      <c r="S31" s="15">
        <f t="shared" si="4"/>
        <v>10000000000000000</v>
      </c>
      <c r="T31" s="15">
        <f t="shared" si="4"/>
        <v>300000000000000</v>
      </c>
      <c r="U31" s="15">
        <f t="shared" si="4"/>
        <v>2000000000000</v>
      </c>
      <c r="V31" s="15">
        <f t="shared" si="4"/>
        <v>10000000000</v>
      </c>
      <c r="W31" s="15">
        <f t="shared" si="4"/>
        <v>100000000</v>
      </c>
      <c r="X31" s="15">
        <f t="shared" si="4"/>
        <v>1000000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69</v>
      </c>
      <c r="C32" s="24" t="s">
        <v>82</v>
      </c>
      <c r="D32" s="46" t="s">
        <v>77</v>
      </c>
      <c r="E32" s="24">
        <v>7</v>
      </c>
      <c r="F32" s="24">
        <v>7</v>
      </c>
      <c r="G32" s="24">
        <v>7</v>
      </c>
      <c r="H32" s="24">
        <v>7</v>
      </c>
      <c r="I32" s="24">
        <v>4</v>
      </c>
      <c r="J32" s="24">
        <v>7</v>
      </c>
      <c r="K32" s="24">
        <v>6</v>
      </c>
      <c r="L32" s="24">
        <v>5</v>
      </c>
      <c r="M32" s="24">
        <v>10</v>
      </c>
      <c r="N32" s="25">
        <v>9</v>
      </c>
      <c r="O32" s="22" t="str">
        <f>IF(ISERROR(LOOKUP(B32,INDEX(Basis!$B$10:$D$12,,1),Basis!$A$10:$A$12)),"-",LOOKUP(B32,INDEX(Basis!$B$10:$D$12,,1),Basis!$A$10:$A$12))</f>
        <v>-</v>
      </c>
      <c r="Q32" s="15">
        <f t="shared" si="1"/>
        <v>1.010005010101E+18</v>
      </c>
      <c r="R32" s="15">
        <f t="shared" si="4"/>
        <v>1E+18</v>
      </c>
      <c r="S32" s="15">
        <f t="shared" si="4"/>
        <v>10000000000000000</v>
      </c>
      <c r="T32" s="15">
        <f t="shared" si="4"/>
        <v>0</v>
      </c>
      <c r="U32" s="15">
        <f t="shared" si="4"/>
        <v>5000000000000</v>
      </c>
      <c r="V32" s="15">
        <f t="shared" si="4"/>
        <v>10000000000</v>
      </c>
      <c r="W32" s="15">
        <f t="shared" si="4"/>
        <v>100000000</v>
      </c>
      <c r="X32" s="15">
        <f t="shared" si="4"/>
        <v>1000000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68</v>
      </c>
      <c r="C33" s="24" t="s">
        <v>115</v>
      </c>
      <c r="D33" s="26" t="s">
        <v>114</v>
      </c>
      <c r="E33" s="24">
        <v>3</v>
      </c>
      <c r="F33" s="24">
        <v>6</v>
      </c>
      <c r="G33" s="24">
        <v>7</v>
      </c>
      <c r="H33" s="24">
        <v>10</v>
      </c>
      <c r="I33" s="24">
        <v>5</v>
      </c>
      <c r="J33" s="24">
        <v>4</v>
      </c>
      <c r="K33" s="24">
        <v>8</v>
      </c>
      <c r="L33" s="24">
        <v>9</v>
      </c>
      <c r="M33" s="24">
        <v>9</v>
      </c>
      <c r="N33" s="25">
        <v>7</v>
      </c>
      <c r="O33" s="22" t="str">
        <f>IF(ISERROR(LOOKUP(B33,INDEX(Basis!$B$10:$D$12,,1),Basis!$A$10:$A$12)),"-",LOOKUP(B33,INDEX(Basis!$B$10:$D$12,,1),Basis!$A$10:$A$12))</f>
        <v>-</v>
      </c>
      <c r="Q33" s="15">
        <f t="shared" si="1"/>
        <v>1.0201020101010099E+18</v>
      </c>
      <c r="R33" s="15">
        <f t="shared" si="4"/>
        <v>1E+18</v>
      </c>
      <c r="S33" s="15">
        <f t="shared" si="4"/>
        <v>20000000000000000</v>
      </c>
      <c r="T33" s="15">
        <f t="shared" si="4"/>
        <v>100000000000000</v>
      </c>
      <c r="U33" s="15">
        <f t="shared" si="4"/>
        <v>2000000000000</v>
      </c>
      <c r="V33" s="15">
        <f t="shared" si="4"/>
        <v>10000000000</v>
      </c>
      <c r="W33" s="15">
        <f t="shared" si="4"/>
        <v>100000000</v>
      </c>
      <c r="X33" s="15">
        <f t="shared" si="4"/>
        <v>1000000</v>
      </c>
      <c r="Y33" s="15">
        <f t="shared" si="4"/>
        <v>10000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68</v>
      </c>
      <c r="C34" s="24" t="s">
        <v>123</v>
      </c>
      <c r="D34" s="26" t="s">
        <v>69</v>
      </c>
      <c r="E34" s="24">
        <v>7</v>
      </c>
      <c r="F34" s="24">
        <v>6</v>
      </c>
      <c r="G34" s="24">
        <v>7</v>
      </c>
      <c r="H34" s="24">
        <v>8</v>
      </c>
      <c r="I34" s="24">
        <v>8</v>
      </c>
      <c r="J34" s="24">
        <v>6</v>
      </c>
      <c r="K34" s="24">
        <v>10</v>
      </c>
      <c r="L34" s="24">
        <v>9</v>
      </c>
      <c r="M34" s="24">
        <v>7</v>
      </c>
      <c r="N34" s="25"/>
      <c r="O34" s="22" t="str">
        <f>IF(ISERROR(LOOKUP(B34,INDEX(Basis!$B$10:$D$12,,1),Basis!$A$10:$A$12)),"-",LOOKUP(B34,INDEX(Basis!$B$10:$D$12,,1),Basis!$A$10:$A$12))</f>
        <v>-</v>
      </c>
      <c r="Q34" s="15">
        <f t="shared" si="1"/>
        <v>1.01020302E+18</v>
      </c>
      <c r="R34" s="15">
        <f t="shared" si="4"/>
        <v>1E+18</v>
      </c>
      <c r="S34" s="15">
        <f t="shared" si="4"/>
        <v>10000000000000000</v>
      </c>
      <c r="T34" s="15">
        <f t="shared" si="4"/>
        <v>200000000000000</v>
      </c>
      <c r="U34" s="15">
        <f t="shared" si="4"/>
        <v>3000000000000</v>
      </c>
      <c r="V34" s="15">
        <f t="shared" si="4"/>
        <v>20000000000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63</v>
      </c>
      <c r="C35" s="24" t="s">
        <v>113</v>
      </c>
      <c r="D35" s="26" t="s">
        <v>114</v>
      </c>
      <c r="E35" s="24">
        <v>3</v>
      </c>
      <c r="F35" s="24">
        <v>9</v>
      </c>
      <c r="G35" s="24">
        <v>7</v>
      </c>
      <c r="H35" s="24">
        <v>6</v>
      </c>
      <c r="I35" s="24">
        <v>6</v>
      </c>
      <c r="J35" s="24">
        <v>6</v>
      </c>
      <c r="K35" s="24">
        <v>6</v>
      </c>
      <c r="L35" s="24">
        <v>6</v>
      </c>
      <c r="M35" s="24">
        <v>8</v>
      </c>
      <c r="N35" s="25">
        <v>6</v>
      </c>
      <c r="O35" s="22" t="str">
        <f>IF(ISERROR(LOOKUP(B35,INDEX(Basis!$B$10:$D$12,,1),Basis!$A$10:$A$12)),"-",LOOKUP(B35,INDEX(Basis!$B$10:$D$12,,1),Basis!$A$10:$A$12))</f>
        <v>-</v>
      </c>
      <c r="Q35" s="15">
        <f t="shared" si="1"/>
        <v>10101060000010000</v>
      </c>
      <c r="R35" s="15">
        <f t="shared" si="4"/>
        <v>0</v>
      </c>
      <c r="S35" s="15">
        <f t="shared" si="4"/>
        <v>10000000000000000</v>
      </c>
      <c r="T35" s="15">
        <f t="shared" si="4"/>
        <v>100000000000000</v>
      </c>
      <c r="U35" s="15">
        <f t="shared" si="4"/>
        <v>1000000000000</v>
      </c>
      <c r="V35" s="15">
        <f t="shared" si="4"/>
        <v>60000000000</v>
      </c>
      <c r="W35" s="15">
        <f t="shared" si="4"/>
        <v>0</v>
      </c>
      <c r="X35" s="15">
        <f t="shared" si="4"/>
        <v>0</v>
      </c>
      <c r="Y35" s="15">
        <f t="shared" si="4"/>
        <v>10000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62</v>
      </c>
      <c r="C36" s="24" t="s">
        <v>61</v>
      </c>
      <c r="D36" s="46" t="s">
        <v>60</v>
      </c>
      <c r="E36" s="24">
        <v>6</v>
      </c>
      <c r="F36" s="24">
        <v>9</v>
      </c>
      <c r="G36" s="24">
        <v>4</v>
      </c>
      <c r="H36" s="24">
        <v>4</v>
      </c>
      <c r="I36" s="24">
        <v>1</v>
      </c>
      <c r="J36" s="24">
        <v>8</v>
      </c>
      <c r="K36" s="24">
        <v>7</v>
      </c>
      <c r="L36" s="24">
        <v>9</v>
      </c>
      <c r="M36" s="24">
        <v>9</v>
      </c>
      <c r="N36" s="25">
        <v>5</v>
      </c>
      <c r="O36" s="22" t="str">
        <f>IF(ISERROR(LOOKUP(B36,INDEX(Basis!$B$10:$D$12,,1),Basis!$A$10:$A$12)),"-",LOOKUP(B36,INDEX(Basis!$B$10:$D$12,,1),Basis!$A$10:$A$12))</f>
        <v>-</v>
      </c>
      <c r="P36" s="8"/>
      <c r="Q36" s="15">
        <f t="shared" si="1"/>
        <v>30101010102000000</v>
      </c>
      <c r="R36" s="15">
        <f t="shared" si="4"/>
        <v>0</v>
      </c>
      <c r="S36" s="15">
        <f t="shared" si="4"/>
        <v>30000000000000000</v>
      </c>
      <c r="T36" s="15">
        <f t="shared" si="4"/>
        <v>100000000000000</v>
      </c>
      <c r="U36" s="15">
        <f t="shared" si="4"/>
        <v>1000000000000</v>
      </c>
      <c r="V36" s="15">
        <f t="shared" si="4"/>
        <v>10000000000</v>
      </c>
      <c r="W36" s="15">
        <f t="shared" si="4"/>
        <v>100000000</v>
      </c>
      <c r="X36" s="15">
        <f t="shared" si="4"/>
        <v>2000000</v>
      </c>
      <c r="Y36" s="15">
        <f t="shared" si="4"/>
        <v>0</v>
      </c>
      <c r="Z36" s="15">
        <f t="shared" si="4"/>
        <v>0</v>
      </c>
      <c r="AA36" s="15">
        <f t="shared" si="4"/>
        <v>1</v>
      </c>
      <c r="AB36" s="15">
        <f t="shared" si="4"/>
        <v>0</v>
      </c>
    </row>
    <row r="37" spans="1:28" ht="15">
      <c r="A37" s="19">
        <v>31</v>
      </c>
      <c r="B37" s="20">
        <f t="shared" si="0"/>
        <v>62</v>
      </c>
      <c r="C37" s="24" t="s">
        <v>103</v>
      </c>
      <c r="D37" s="26" t="s">
        <v>69</v>
      </c>
      <c r="E37" s="24">
        <v>6</v>
      </c>
      <c r="F37" s="24">
        <v>7</v>
      </c>
      <c r="G37" s="24">
        <v>9</v>
      </c>
      <c r="H37" s="24">
        <v>0</v>
      </c>
      <c r="I37" s="24">
        <v>7</v>
      </c>
      <c r="J37" s="24">
        <v>7</v>
      </c>
      <c r="K37" s="24">
        <v>6</v>
      </c>
      <c r="L37" s="24">
        <v>8</v>
      </c>
      <c r="M37" s="24">
        <v>7</v>
      </c>
      <c r="N37" s="25">
        <v>5</v>
      </c>
      <c r="O37" s="22" t="str">
        <f>IF(ISERROR(LOOKUP(B37,INDEX(Basis!$B$10:$D$12,,1),Basis!$A$10:$A$12)),"-",LOOKUP(B37,INDEX(Basis!$B$10:$D$12,,1),Basis!$A$10:$A$12))</f>
        <v>-</v>
      </c>
      <c r="Q37" s="15">
        <f t="shared" si="1"/>
        <v>10104020100000000</v>
      </c>
      <c r="R37" s="15">
        <f aca="true" t="shared" si="5" ref="R37:AB46">COUNTIF($E37:$N37,R$6)*R$5</f>
        <v>0</v>
      </c>
      <c r="S37" s="15">
        <f t="shared" si="5"/>
        <v>10000000000000000</v>
      </c>
      <c r="T37" s="15">
        <f t="shared" si="5"/>
        <v>100000000000000</v>
      </c>
      <c r="U37" s="15">
        <f t="shared" si="5"/>
        <v>4000000000000</v>
      </c>
      <c r="V37" s="15">
        <f t="shared" si="5"/>
        <v>20000000000</v>
      </c>
      <c r="W37" s="15">
        <f t="shared" si="5"/>
        <v>100000000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60</v>
      </c>
      <c r="C38" s="24" t="s">
        <v>50</v>
      </c>
      <c r="D38" s="46" t="s">
        <v>42</v>
      </c>
      <c r="E38" s="24">
        <v>6</v>
      </c>
      <c r="F38" s="24">
        <v>6</v>
      </c>
      <c r="G38" s="24">
        <v>5</v>
      </c>
      <c r="H38" s="24">
        <v>4</v>
      </c>
      <c r="I38" s="24">
        <v>6</v>
      </c>
      <c r="J38" s="24">
        <v>7</v>
      </c>
      <c r="K38" s="24">
        <v>6</v>
      </c>
      <c r="L38" s="24">
        <v>6</v>
      </c>
      <c r="M38" s="24">
        <v>7</v>
      </c>
      <c r="N38" s="25">
        <v>7</v>
      </c>
      <c r="O38" s="22" t="str">
        <f>IF(ISERROR(LOOKUP(B38,INDEX(Basis!$B$10:$D$12,,1),Basis!$A$10:$A$12)),"-",LOOKUP(B38,INDEX(Basis!$B$10:$D$12,,1),Basis!$A$10:$A$12))</f>
        <v>-</v>
      </c>
      <c r="Q38" s="15">
        <f t="shared" si="1"/>
        <v>3050101000000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3000000000000</v>
      </c>
      <c r="V38" s="15">
        <f t="shared" si="5"/>
        <v>50000000000</v>
      </c>
      <c r="W38" s="15">
        <f t="shared" si="5"/>
        <v>100000000</v>
      </c>
      <c r="X38" s="15">
        <f t="shared" si="5"/>
        <v>1000000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58</v>
      </c>
      <c r="C39" s="24" t="s">
        <v>76</v>
      </c>
      <c r="D39" s="46" t="s">
        <v>77</v>
      </c>
      <c r="E39" s="24">
        <v>7</v>
      </c>
      <c r="F39" s="24">
        <v>7</v>
      </c>
      <c r="G39" s="24">
        <v>8</v>
      </c>
      <c r="H39" s="24">
        <v>7</v>
      </c>
      <c r="I39" s="24">
        <v>4</v>
      </c>
      <c r="J39" s="24">
        <v>7</v>
      </c>
      <c r="K39" s="24">
        <v>3</v>
      </c>
      <c r="L39" s="24">
        <v>7</v>
      </c>
      <c r="M39" s="24">
        <v>8</v>
      </c>
      <c r="N39" s="25"/>
      <c r="O39" s="22" t="str">
        <f>IF(ISERROR(LOOKUP(B39,INDEX(Basis!$B$10:$D$12,,1),Basis!$A$10:$A$12)),"-",LOOKUP(B39,INDEX(Basis!$B$10:$D$12,,1),Basis!$A$10:$A$12))</f>
        <v>-</v>
      </c>
      <c r="Q39" s="15">
        <f aca="true" t="shared" si="7" ref="Q39:Q70">SUM(R39:AB39)</f>
        <v>205000001010000</v>
      </c>
      <c r="R39" s="15">
        <f t="shared" si="5"/>
        <v>0</v>
      </c>
      <c r="S39" s="15">
        <f t="shared" si="5"/>
        <v>0</v>
      </c>
      <c r="T39" s="15">
        <f t="shared" si="5"/>
        <v>200000000000000</v>
      </c>
      <c r="U39" s="15">
        <f t="shared" si="5"/>
        <v>5000000000000</v>
      </c>
      <c r="V39" s="15">
        <f t="shared" si="5"/>
        <v>0</v>
      </c>
      <c r="W39" s="15">
        <f t="shared" si="5"/>
        <v>0</v>
      </c>
      <c r="X39" s="15">
        <f t="shared" si="5"/>
        <v>1000000</v>
      </c>
      <c r="Y39" s="15">
        <f t="shared" si="5"/>
        <v>10000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56</v>
      </c>
      <c r="C40" s="30" t="s">
        <v>80</v>
      </c>
      <c r="D40" s="47" t="s">
        <v>77</v>
      </c>
      <c r="E40" s="24">
        <v>9</v>
      </c>
      <c r="F40" s="24">
        <v>0</v>
      </c>
      <c r="G40" s="24">
        <v>7</v>
      </c>
      <c r="H40" s="24">
        <v>4</v>
      </c>
      <c r="I40" s="24">
        <v>5</v>
      </c>
      <c r="J40" s="24">
        <v>6</v>
      </c>
      <c r="K40" s="24">
        <v>7</v>
      </c>
      <c r="L40" s="24">
        <v>4</v>
      </c>
      <c r="M40" s="24">
        <v>7</v>
      </c>
      <c r="N40" s="25">
        <v>7</v>
      </c>
      <c r="O40" s="22" t="str">
        <f>IF(ISERROR(LOOKUP(B40,INDEX(Basis!$B$10:$D$12,,1),Basis!$A$10:$A$12)),"-",LOOKUP(B40,INDEX(Basis!$B$10:$D$12,,1),Basis!$A$10:$A$12))</f>
        <v>-</v>
      </c>
      <c r="Q40" s="15">
        <f t="shared" si="7"/>
        <v>10004010102000000</v>
      </c>
      <c r="R40" s="15">
        <f t="shared" si="5"/>
        <v>0</v>
      </c>
      <c r="S40" s="15">
        <f t="shared" si="5"/>
        <v>10000000000000000</v>
      </c>
      <c r="T40" s="15">
        <f t="shared" si="5"/>
        <v>0</v>
      </c>
      <c r="U40" s="15">
        <f t="shared" si="5"/>
        <v>4000000000000</v>
      </c>
      <c r="V40" s="15">
        <f t="shared" si="5"/>
        <v>10000000000</v>
      </c>
      <c r="W40" s="15">
        <f t="shared" si="5"/>
        <v>100000000</v>
      </c>
      <c r="X40" s="15">
        <f t="shared" si="5"/>
        <v>2000000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54</v>
      </c>
      <c r="C41" s="24" t="s">
        <v>64</v>
      </c>
      <c r="D41" s="46" t="s">
        <v>57</v>
      </c>
      <c r="E41" s="24">
        <v>4</v>
      </c>
      <c r="F41" s="24">
        <v>4</v>
      </c>
      <c r="G41" s="24">
        <v>4</v>
      </c>
      <c r="H41" s="24">
        <v>6</v>
      </c>
      <c r="I41" s="24">
        <v>4</v>
      </c>
      <c r="J41" s="24">
        <v>8</v>
      </c>
      <c r="K41" s="24">
        <v>6</v>
      </c>
      <c r="L41" s="24">
        <v>6</v>
      </c>
      <c r="M41" s="24">
        <v>6</v>
      </c>
      <c r="N41" s="25">
        <v>6</v>
      </c>
      <c r="O41" s="22" t="str">
        <f>IF(ISERROR(LOOKUP(B41,INDEX(Basis!$B$10:$D$12,,1),Basis!$A$10:$A$12)),"-",LOOKUP(B41,INDEX(Basis!$B$10:$D$12,,1),Basis!$A$10:$A$12))</f>
        <v>-</v>
      </c>
      <c r="Q41" s="15">
        <f t="shared" si="7"/>
        <v>100050004000000</v>
      </c>
      <c r="R41" s="15">
        <f t="shared" si="5"/>
        <v>0</v>
      </c>
      <c r="S41" s="15">
        <f t="shared" si="5"/>
        <v>0</v>
      </c>
      <c r="T41" s="15">
        <f t="shared" si="5"/>
        <v>100000000000000</v>
      </c>
      <c r="U41" s="15">
        <f t="shared" si="5"/>
        <v>0</v>
      </c>
      <c r="V41" s="15">
        <f t="shared" si="5"/>
        <v>50000000000</v>
      </c>
      <c r="W41" s="15">
        <f t="shared" si="5"/>
        <v>0</v>
      </c>
      <c r="X41" s="15">
        <f t="shared" si="5"/>
        <v>4000000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2" t="str">
        <f>IF(ISERROR(LOOKUP(B42,INDEX(Basis!$B$10:$D$12,,1),Basis!$A$10:$A$12)),"-",LOOKUP(B42,INDEX(Basis!$B$10:$D$12,,1),Basis!$A$10:$A$12))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2" t="str">
        <f>IF(ISERROR(LOOKUP(B43,INDEX(Basis!$B$10:$D$12,,1),Basis!$A$10:$A$12)),"-",LOOKUP(B43,INDEX(Basis!$B$10:$D$12,,1),Basis!$A$10:$A$12))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2" t="str">
        <f>IF(ISERROR(LOOKUP(B44,INDEX(Basis!$B$10:$D$12,,1),Basis!$A$10:$A$12)),"-",LOOKUP(B44,INDEX(Basis!$B$10:$D$12,,1),Basis!$A$10:$A$12))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2" t="str">
        <f>IF(ISERROR(LOOKUP(B45,INDEX(Basis!$B$10:$D$12,,1),Basis!$A$10:$A$12)),"-",LOOKUP(B45,INDEX(Basis!$B$10:$D$12,,1),Basis!$A$10:$A$12))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2" t="str">
        <f>IF(ISERROR(LOOKUP(B46,INDEX(Basis!$B$10:$D$12,,1),Basis!$A$10:$A$12)),"-",LOOKUP(B46,INDEX(Basis!$B$10:$D$12,,1),Basis!$A$10:$A$12))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2" t="str">
        <f>IF(ISERROR(LOOKUP(B47,INDEX(Basis!$B$10:$D$12,,1),Basis!$A$10:$A$12)),"-",LOOKUP(B47,INDEX(Basis!$B$10:$D$12,,1),Basis!$A$10:$A$12))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2" t="str">
        <f>IF(ISERROR(LOOKUP(B48,INDEX(Basis!$B$10:$D$12,,1),Basis!$A$10:$A$12)),"-",LOOKUP(B48,INDEX(Basis!$B$10:$D$12,,1),Basis!$A$10:$A$12))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2" t="str">
        <f>IF(ISERROR(LOOKUP(B49,INDEX(Basis!$B$10:$D$12,,1),Basis!$A$10:$A$12)),"-",LOOKUP(B49,INDEX(Basis!$B$10:$D$12,,1),Basis!$A$10:$A$12))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2" t="str">
        <f>IF(ISERROR(LOOKUP(B50,INDEX(Basis!$B$10:$D$12,,1),Basis!$A$10:$A$12)),"-",LOOKUP(B50,INDEX(Basis!$B$10:$D$12,,1),Basis!$A$10:$A$12))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2" t="str">
        <f>IF(ISERROR(LOOKUP(B51,INDEX(Basis!$B$10:$D$12,,1),Basis!$A$10:$A$12)),"-",LOOKUP(B51,INDEX(Basis!$B$10:$D$12,,1),Basis!$A$10:$A$12))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2" t="str">
        <f>IF(ISERROR(LOOKUP(B52,INDEX(Basis!$B$10:$D$12,,1),Basis!$A$10:$A$12)),"-",LOOKUP(B52,INDEX(Basis!$B$10:$D$12,,1),Basis!$A$10:$A$12))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2" t="str">
        <f>IF(ISERROR(LOOKUP(B53,INDEX(Basis!$B$10:$D$12,,1),Basis!$A$10:$A$12)),"-",LOOKUP(B53,INDEX(Basis!$B$10:$D$12,,1),Basis!$A$10:$A$12))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2" t="str">
        <f>IF(ISERROR(LOOKUP(B54,INDEX(Basis!$B$10:$D$12,,1),Basis!$A$10:$A$12)),"-",LOOKUP(B54,INDEX(Basis!$B$10:$D$12,,1),Basis!$A$10:$A$12))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5"/>
      <c r="O55" s="22" t="str">
        <f>IF(ISERROR(LOOKUP(B55,INDEX(Basis!$B$10:$D$12,,1),Basis!$A$10:$A$12)),"-",LOOKUP(B55,INDEX(Basis!$B$10:$D$12,,1),Basis!$A$10:$A$12))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7" t="str">
        <f>IF(ISERROR(LOOKUP(B56,INDEX(Basis!$B$10:$D$12,,1),Basis!$A$10:$A$12)),"-",LOOKUP(B56,INDEX(Basis!$B$10:$D$12,,1),Basis!$A$10:$A$12))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 sheet="1" objects="1" scenarios="1"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>
    <tabColor indexed="11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C7" sqref="C7"/>
      <selection pane="bottomLeft" activeCell="K14" sqref="K14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22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4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6">
        <f>Basis!A4-50</f>
        <v>1969</v>
      </c>
      <c r="M4" s="86"/>
      <c r="N4" s="2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3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91</v>
      </c>
      <c r="C7" s="30" t="s">
        <v>108</v>
      </c>
      <c r="D7" s="47" t="s">
        <v>47</v>
      </c>
      <c r="E7" s="24">
        <v>10</v>
      </c>
      <c r="F7" s="24">
        <v>8</v>
      </c>
      <c r="G7" s="24">
        <v>10</v>
      </c>
      <c r="H7" s="24">
        <v>10</v>
      </c>
      <c r="I7" s="24">
        <v>10</v>
      </c>
      <c r="J7" s="24">
        <v>10</v>
      </c>
      <c r="K7" s="24">
        <v>9</v>
      </c>
      <c r="L7" s="24">
        <v>7</v>
      </c>
      <c r="M7" s="24">
        <v>10</v>
      </c>
      <c r="N7" s="24">
        <v>7</v>
      </c>
      <c r="O7" s="21" t="str">
        <f>IF(ISERROR(LOOKUP(B7,INDEX(Basis!$B$10:$D$12,,2),Basis!$A$10:$A$12)),"-",LOOKUP(B7,INDEX(Basis!$B$10:$D$12,,2),Basis!$A$10:$A$12))</f>
        <v>Gold</v>
      </c>
      <c r="Q7" s="15">
        <f aca="true" t="shared" si="1" ref="Q7:Q38">SUM(R7:AB7)</f>
        <v>6.010102E+18</v>
      </c>
      <c r="R7" s="15">
        <f aca="true" t="shared" si="2" ref="R7:AB16">COUNTIF($E7:$N7,R$6)*R$5</f>
        <v>6E+18</v>
      </c>
      <c r="S7" s="15">
        <f t="shared" si="2"/>
        <v>10000000000000000</v>
      </c>
      <c r="T7" s="15">
        <f t="shared" si="2"/>
        <v>100000000000000</v>
      </c>
      <c r="U7" s="15">
        <f t="shared" si="2"/>
        <v>2000000000000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3">
        <f t="shared" si="0"/>
        <v>86</v>
      </c>
      <c r="C8" s="24" t="s">
        <v>75</v>
      </c>
      <c r="D8" s="46" t="s">
        <v>74</v>
      </c>
      <c r="E8" s="24">
        <v>7</v>
      </c>
      <c r="F8" s="24">
        <v>9</v>
      </c>
      <c r="G8" s="24">
        <v>10</v>
      </c>
      <c r="H8" s="24">
        <v>7</v>
      </c>
      <c r="I8" s="24">
        <v>10</v>
      </c>
      <c r="J8" s="24">
        <v>9</v>
      </c>
      <c r="K8" s="24">
        <v>8</v>
      </c>
      <c r="L8" s="24">
        <v>7</v>
      </c>
      <c r="M8" s="24">
        <v>9</v>
      </c>
      <c r="N8" s="24">
        <v>10</v>
      </c>
      <c r="O8" s="22" t="str">
        <f>IF(ISERROR(LOOKUP(B8,INDEX(Basis!$B$10:$D$12,,2),Basis!$A$10:$A$12)),"-",LOOKUP(B8,INDEX(Basis!$B$10:$D$12,,2),Basis!$A$10:$A$12))</f>
        <v>Silber</v>
      </c>
      <c r="Q8" s="15">
        <f t="shared" si="1"/>
        <v>3.030103E+18</v>
      </c>
      <c r="R8" s="15">
        <f t="shared" si="2"/>
        <v>3E+18</v>
      </c>
      <c r="S8" s="15">
        <f t="shared" si="2"/>
        <v>30000000000000000</v>
      </c>
      <c r="T8" s="15">
        <f t="shared" si="2"/>
        <v>100000000000000</v>
      </c>
      <c r="U8" s="15">
        <f t="shared" si="2"/>
        <v>3000000000000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83</v>
      </c>
      <c r="C9" s="24" t="s">
        <v>127</v>
      </c>
      <c r="D9" s="46" t="s">
        <v>40</v>
      </c>
      <c r="E9" s="24">
        <v>8</v>
      </c>
      <c r="F9" s="24">
        <v>9</v>
      </c>
      <c r="G9" s="24">
        <v>9</v>
      </c>
      <c r="H9" s="24">
        <v>9</v>
      </c>
      <c r="I9" s="24">
        <v>9</v>
      </c>
      <c r="J9" s="24">
        <v>9</v>
      </c>
      <c r="K9" s="24">
        <v>8</v>
      </c>
      <c r="L9" s="24">
        <v>8</v>
      </c>
      <c r="M9" s="24">
        <v>8</v>
      </c>
      <c r="N9" s="24">
        <v>6</v>
      </c>
      <c r="O9" s="22" t="str">
        <f>IF(ISERROR(LOOKUP(B9,INDEX(Basis!$B$10:$D$12,,2),Basis!$A$10:$A$12)),"-",LOOKUP(B9,INDEX(Basis!$B$10:$D$12,,2),Basis!$A$10:$A$12))</f>
        <v>Bronze</v>
      </c>
      <c r="Q9" s="15">
        <f t="shared" si="1"/>
        <v>50400010000000000</v>
      </c>
      <c r="R9" s="15">
        <f t="shared" si="2"/>
        <v>0</v>
      </c>
      <c r="S9" s="15">
        <f t="shared" si="2"/>
        <v>50000000000000000</v>
      </c>
      <c r="T9" s="15">
        <f t="shared" si="2"/>
        <v>400000000000000</v>
      </c>
      <c r="U9" s="15">
        <f t="shared" si="2"/>
        <v>0</v>
      </c>
      <c r="V9" s="15">
        <f t="shared" si="2"/>
        <v>10000000000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79</v>
      </c>
      <c r="C10" s="24" t="s">
        <v>81</v>
      </c>
      <c r="D10" s="46" t="s">
        <v>77</v>
      </c>
      <c r="E10" s="24">
        <v>10</v>
      </c>
      <c r="F10" s="24">
        <v>6</v>
      </c>
      <c r="G10" s="24">
        <v>8</v>
      </c>
      <c r="H10" s="24">
        <v>7</v>
      </c>
      <c r="I10" s="24">
        <v>8</v>
      </c>
      <c r="J10" s="24">
        <v>10</v>
      </c>
      <c r="K10" s="24">
        <v>9</v>
      </c>
      <c r="L10" s="24">
        <v>8</v>
      </c>
      <c r="M10" s="24">
        <v>7</v>
      </c>
      <c r="N10" s="24">
        <v>6</v>
      </c>
      <c r="O10" s="22" t="str">
        <f>IF(ISERROR(LOOKUP(B10,INDEX(Basis!$B$10:$D$12,,2),Basis!$A$10:$A$12)),"-",LOOKUP(B10,INDEX(Basis!$B$10:$D$12,,2),Basis!$A$10:$A$12))</f>
        <v>-</v>
      </c>
      <c r="Q10" s="15">
        <f t="shared" si="1"/>
        <v>2.01030202E+18</v>
      </c>
      <c r="R10" s="15">
        <f t="shared" si="2"/>
        <v>2E+18</v>
      </c>
      <c r="S10" s="15">
        <f t="shared" si="2"/>
        <v>10000000000000000</v>
      </c>
      <c r="T10" s="15">
        <f t="shared" si="2"/>
        <v>300000000000000</v>
      </c>
      <c r="U10" s="15">
        <f t="shared" si="2"/>
        <v>2000000000000</v>
      </c>
      <c r="V10" s="15">
        <f t="shared" si="2"/>
        <v>20000000000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78</v>
      </c>
      <c r="C11" s="24" t="s">
        <v>72</v>
      </c>
      <c r="D11" s="46" t="s">
        <v>57</v>
      </c>
      <c r="E11" s="24">
        <v>9</v>
      </c>
      <c r="F11" s="24">
        <v>10</v>
      </c>
      <c r="G11" s="24">
        <v>8</v>
      </c>
      <c r="H11" s="24">
        <v>7</v>
      </c>
      <c r="I11" s="24">
        <v>6</v>
      </c>
      <c r="J11" s="24">
        <v>8</v>
      </c>
      <c r="K11" s="24">
        <v>6</v>
      </c>
      <c r="L11" s="24">
        <v>8</v>
      </c>
      <c r="M11" s="24">
        <v>8</v>
      </c>
      <c r="N11" s="24">
        <v>8</v>
      </c>
      <c r="O11" s="22" t="str">
        <f>IF(ISERROR(LOOKUP(B11,INDEX(Basis!$B$10:$D$12,,2),Basis!$A$10:$A$12)),"-",LOOKUP(B11,INDEX(Basis!$B$10:$D$12,,2),Basis!$A$10:$A$12))</f>
        <v>-</v>
      </c>
      <c r="Q11" s="15">
        <f t="shared" si="1"/>
        <v>1.01050102E+18</v>
      </c>
      <c r="R11" s="15">
        <f t="shared" si="2"/>
        <v>1E+18</v>
      </c>
      <c r="S11" s="15">
        <f t="shared" si="2"/>
        <v>10000000000000000</v>
      </c>
      <c r="T11" s="15">
        <f t="shared" si="2"/>
        <v>500000000000000</v>
      </c>
      <c r="U11" s="15">
        <f t="shared" si="2"/>
        <v>1000000000000</v>
      </c>
      <c r="V11" s="15">
        <f t="shared" si="2"/>
        <v>20000000000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78</v>
      </c>
      <c r="C12" s="24" t="s">
        <v>55</v>
      </c>
      <c r="D12" s="46" t="s">
        <v>54</v>
      </c>
      <c r="E12" s="24">
        <v>6</v>
      </c>
      <c r="F12" s="24">
        <v>7</v>
      </c>
      <c r="G12" s="24">
        <v>8</v>
      </c>
      <c r="H12" s="24">
        <v>9</v>
      </c>
      <c r="I12" s="24">
        <v>8</v>
      </c>
      <c r="J12" s="24">
        <v>8</v>
      </c>
      <c r="K12" s="24">
        <v>8</v>
      </c>
      <c r="L12" s="24">
        <v>9</v>
      </c>
      <c r="M12" s="24">
        <v>7</v>
      </c>
      <c r="N12" s="24">
        <v>8</v>
      </c>
      <c r="O12" s="22" t="str">
        <f>IF(ISERROR(LOOKUP(B12,INDEX(Basis!$B$10:$D$12,,2),Basis!$A$10:$A$12)),"-",LOOKUP(B12,INDEX(Basis!$B$10:$D$12,,2),Basis!$A$10:$A$12))</f>
        <v>-</v>
      </c>
      <c r="Q12" s="15">
        <f t="shared" si="1"/>
        <v>20502010000000000</v>
      </c>
      <c r="R12" s="15">
        <f t="shared" si="2"/>
        <v>0</v>
      </c>
      <c r="S12" s="15">
        <f t="shared" si="2"/>
        <v>20000000000000000</v>
      </c>
      <c r="T12" s="15">
        <f t="shared" si="2"/>
        <v>500000000000000</v>
      </c>
      <c r="U12" s="15">
        <f t="shared" si="2"/>
        <v>2000000000000</v>
      </c>
      <c r="V12" s="15">
        <f t="shared" si="2"/>
        <v>10000000000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3">
        <f t="shared" si="0"/>
        <v>77</v>
      </c>
      <c r="C13" s="24" t="s">
        <v>109</v>
      </c>
      <c r="D13" s="46" t="s">
        <v>110</v>
      </c>
      <c r="E13" s="24">
        <v>3</v>
      </c>
      <c r="F13" s="24">
        <v>9</v>
      </c>
      <c r="G13" s="24">
        <v>10</v>
      </c>
      <c r="H13" s="24">
        <v>9</v>
      </c>
      <c r="I13" s="24">
        <v>9</v>
      </c>
      <c r="J13" s="24">
        <v>9</v>
      </c>
      <c r="K13" s="24">
        <v>10</v>
      </c>
      <c r="L13" s="24">
        <v>7</v>
      </c>
      <c r="M13" s="24">
        <v>2</v>
      </c>
      <c r="N13" s="24">
        <v>9</v>
      </c>
      <c r="O13" s="22" t="str">
        <f>IF(ISERROR(LOOKUP(B13,INDEX(Basis!$B$10:$D$12,,2),Basis!$A$10:$A$12)),"-",LOOKUP(B13,INDEX(Basis!$B$10:$D$12,,2),Basis!$A$10:$A$12))</f>
        <v>-</v>
      </c>
      <c r="Q13" s="15">
        <f t="shared" si="1"/>
        <v>2.05000100000001E+18</v>
      </c>
      <c r="R13" s="15">
        <f t="shared" si="2"/>
        <v>2E+18</v>
      </c>
      <c r="S13" s="15">
        <f t="shared" si="2"/>
        <v>50000000000000000</v>
      </c>
      <c r="T13" s="15">
        <f t="shared" si="2"/>
        <v>0</v>
      </c>
      <c r="U13" s="15">
        <f t="shared" si="2"/>
        <v>1000000000000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10000</v>
      </c>
      <c r="Z13" s="15">
        <f t="shared" si="2"/>
        <v>100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77</v>
      </c>
      <c r="C14" s="24" t="s">
        <v>98</v>
      </c>
      <c r="D14" s="46" t="s">
        <v>69</v>
      </c>
      <c r="E14" s="24">
        <v>10</v>
      </c>
      <c r="F14" s="24">
        <v>9</v>
      </c>
      <c r="G14" s="24">
        <v>9</v>
      </c>
      <c r="H14" s="24">
        <v>9</v>
      </c>
      <c r="I14" s="24">
        <v>7</v>
      </c>
      <c r="J14" s="24">
        <v>8</v>
      </c>
      <c r="K14" s="24">
        <v>10</v>
      </c>
      <c r="L14" s="24">
        <v>7</v>
      </c>
      <c r="M14" s="24">
        <v>8</v>
      </c>
      <c r="N14" s="24"/>
      <c r="O14" s="22" t="str">
        <f>IF(ISERROR(LOOKUP(B14,INDEX(Basis!$B$10:$D$12,,2),Basis!$A$10:$A$12)),"-",LOOKUP(B14,INDEX(Basis!$B$10:$D$12,,2),Basis!$A$10:$A$12))</f>
        <v>-</v>
      </c>
      <c r="P14" s="8"/>
      <c r="Q14" s="15">
        <f t="shared" si="1"/>
        <v>2.030202E+18</v>
      </c>
      <c r="R14" s="15">
        <f t="shared" si="2"/>
        <v>2E+18</v>
      </c>
      <c r="S14" s="15">
        <f t="shared" si="2"/>
        <v>30000000000000000</v>
      </c>
      <c r="T14" s="15">
        <f t="shared" si="2"/>
        <v>200000000000000</v>
      </c>
      <c r="U14" s="15">
        <f t="shared" si="2"/>
        <v>2000000000000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0">
        <f t="shared" si="0"/>
        <v>75</v>
      </c>
      <c r="C15" s="24" t="s">
        <v>56</v>
      </c>
      <c r="D15" s="46" t="s">
        <v>57</v>
      </c>
      <c r="E15" s="24">
        <v>4</v>
      </c>
      <c r="F15" s="24">
        <v>7</v>
      </c>
      <c r="G15" s="24">
        <v>8</v>
      </c>
      <c r="H15" s="24">
        <v>8</v>
      </c>
      <c r="I15" s="24">
        <v>8</v>
      </c>
      <c r="J15" s="24">
        <v>8</v>
      </c>
      <c r="K15" s="24">
        <v>7</v>
      </c>
      <c r="L15" s="24">
        <v>8</v>
      </c>
      <c r="M15" s="24">
        <v>9</v>
      </c>
      <c r="N15" s="24">
        <v>8</v>
      </c>
      <c r="O15" s="22" t="str">
        <f>IF(ISERROR(LOOKUP(B15,INDEX(Basis!$B$10:$D$12,,2),Basis!$A$10:$A$12)),"-",LOOKUP(B15,INDEX(Basis!$B$10:$D$12,,2),Basis!$A$10:$A$12))</f>
        <v>-</v>
      </c>
      <c r="Q15" s="15">
        <f t="shared" si="1"/>
        <v>10602000001000000</v>
      </c>
      <c r="R15" s="15">
        <f t="shared" si="2"/>
        <v>0</v>
      </c>
      <c r="S15" s="15">
        <f t="shared" si="2"/>
        <v>10000000000000000</v>
      </c>
      <c r="T15" s="15">
        <f t="shared" si="2"/>
        <v>600000000000000</v>
      </c>
      <c r="U15" s="15">
        <f t="shared" si="2"/>
        <v>2000000000000</v>
      </c>
      <c r="V15" s="15">
        <f t="shared" si="2"/>
        <v>0</v>
      </c>
      <c r="W15" s="15">
        <f t="shared" si="2"/>
        <v>0</v>
      </c>
      <c r="X15" s="15">
        <f t="shared" si="2"/>
        <v>1000000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0">
        <f t="shared" si="0"/>
        <v>70</v>
      </c>
      <c r="C16" s="24" t="s">
        <v>53</v>
      </c>
      <c r="D16" s="46" t="s">
        <v>54</v>
      </c>
      <c r="E16" s="24">
        <v>2</v>
      </c>
      <c r="F16" s="24">
        <v>6</v>
      </c>
      <c r="G16" s="24">
        <v>1</v>
      </c>
      <c r="H16" s="24">
        <v>9</v>
      </c>
      <c r="I16" s="24">
        <v>8</v>
      </c>
      <c r="J16" s="24">
        <v>8</v>
      </c>
      <c r="K16" s="24">
        <v>10</v>
      </c>
      <c r="L16" s="24">
        <v>9</v>
      </c>
      <c r="M16" s="24">
        <v>8</v>
      </c>
      <c r="N16" s="24">
        <v>9</v>
      </c>
      <c r="O16" s="22" t="str">
        <f>IF(ISERROR(LOOKUP(B16,INDEX(Basis!$B$10:$D$12,,2),Basis!$A$10:$A$12)),"-",LOOKUP(B16,INDEX(Basis!$B$10:$D$12,,2),Basis!$A$10:$A$12))</f>
        <v>-</v>
      </c>
      <c r="Q16" s="15">
        <f t="shared" si="1"/>
        <v>1.0303000100000001E+18</v>
      </c>
      <c r="R16" s="15">
        <f t="shared" si="2"/>
        <v>1E+18</v>
      </c>
      <c r="S16" s="15">
        <f t="shared" si="2"/>
        <v>30000000000000000</v>
      </c>
      <c r="T16" s="15">
        <f t="shared" si="2"/>
        <v>300000000000000</v>
      </c>
      <c r="U16" s="15">
        <f t="shared" si="2"/>
        <v>0</v>
      </c>
      <c r="V16" s="15">
        <f t="shared" si="2"/>
        <v>10000000000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100</v>
      </c>
      <c r="AA16" s="15">
        <f t="shared" si="2"/>
        <v>1</v>
      </c>
      <c r="AB16" s="15">
        <f t="shared" si="2"/>
        <v>0</v>
      </c>
    </row>
    <row r="17" spans="1:28" ht="15">
      <c r="A17" s="19">
        <v>11</v>
      </c>
      <c r="B17" s="20">
        <f t="shared" si="0"/>
        <v>70</v>
      </c>
      <c r="C17" s="24" t="s">
        <v>39</v>
      </c>
      <c r="D17" s="46" t="s">
        <v>40</v>
      </c>
      <c r="E17" s="24">
        <v>4</v>
      </c>
      <c r="F17" s="24">
        <v>8</v>
      </c>
      <c r="G17" s="24">
        <v>9</v>
      </c>
      <c r="H17" s="24">
        <v>8</v>
      </c>
      <c r="I17" s="24">
        <v>9</v>
      </c>
      <c r="J17" s="24">
        <v>7</v>
      </c>
      <c r="K17" s="24">
        <v>8</v>
      </c>
      <c r="L17" s="24">
        <v>8</v>
      </c>
      <c r="M17" s="24">
        <v>2</v>
      </c>
      <c r="N17" s="24">
        <v>7</v>
      </c>
      <c r="O17" s="22" t="str">
        <f>IF(ISERROR(LOOKUP(B17,INDEX(Basis!$B$10:$D$12,,2),Basis!$A$10:$A$12)),"-",LOOKUP(B17,INDEX(Basis!$B$10:$D$12,,2),Basis!$A$10:$A$12))</f>
        <v>-</v>
      </c>
      <c r="Q17" s="15">
        <f t="shared" si="1"/>
        <v>20402000001000100</v>
      </c>
      <c r="R17" s="15">
        <f aca="true" t="shared" si="3" ref="R17:AB26">COUNTIF($E17:$N17,R$6)*R$5</f>
        <v>0</v>
      </c>
      <c r="S17" s="15">
        <f t="shared" si="3"/>
        <v>20000000000000000</v>
      </c>
      <c r="T17" s="15">
        <f t="shared" si="3"/>
        <v>400000000000000</v>
      </c>
      <c r="U17" s="15">
        <f t="shared" si="3"/>
        <v>2000000000000</v>
      </c>
      <c r="V17" s="15">
        <f t="shared" si="3"/>
        <v>0</v>
      </c>
      <c r="W17" s="15">
        <f t="shared" si="3"/>
        <v>0</v>
      </c>
      <c r="X17" s="15">
        <f t="shared" si="3"/>
        <v>1000000</v>
      </c>
      <c r="Y17" s="15">
        <f t="shared" si="3"/>
        <v>0</v>
      </c>
      <c r="Z17" s="15">
        <f t="shared" si="3"/>
        <v>100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68</v>
      </c>
      <c r="C18" s="24" t="s">
        <v>106</v>
      </c>
      <c r="D18" s="46" t="s">
        <v>69</v>
      </c>
      <c r="E18" s="24">
        <v>5</v>
      </c>
      <c r="F18" s="24">
        <v>6</v>
      </c>
      <c r="G18" s="24">
        <v>8</v>
      </c>
      <c r="H18" s="24">
        <v>6</v>
      </c>
      <c r="I18" s="24">
        <v>8</v>
      </c>
      <c r="J18" s="24">
        <v>7</v>
      </c>
      <c r="K18" s="24">
        <v>8</v>
      </c>
      <c r="L18" s="24">
        <v>8</v>
      </c>
      <c r="M18" s="24">
        <v>6</v>
      </c>
      <c r="N18" s="24">
        <v>6</v>
      </c>
      <c r="O18" s="22" t="str">
        <f>IF(ISERROR(LOOKUP(B18,INDEX(Basis!$B$10:$D$12,,2),Basis!$A$10:$A$12)),"-",LOOKUP(B18,INDEX(Basis!$B$10:$D$12,,2),Basis!$A$10:$A$12))</f>
        <v>-</v>
      </c>
      <c r="Q18" s="15">
        <f t="shared" si="1"/>
        <v>401040100000000</v>
      </c>
      <c r="R18" s="15">
        <f t="shared" si="3"/>
        <v>0</v>
      </c>
      <c r="S18" s="15">
        <f t="shared" si="3"/>
        <v>0</v>
      </c>
      <c r="T18" s="15">
        <f t="shared" si="3"/>
        <v>400000000000000</v>
      </c>
      <c r="U18" s="15">
        <f t="shared" si="3"/>
        <v>1000000000000</v>
      </c>
      <c r="V18" s="15">
        <f t="shared" si="3"/>
        <v>40000000000</v>
      </c>
      <c r="W18" s="15">
        <f t="shared" si="3"/>
        <v>100000000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66</v>
      </c>
      <c r="C19" s="24" t="s">
        <v>70</v>
      </c>
      <c r="D19" s="46" t="s">
        <v>57</v>
      </c>
      <c r="E19" s="24">
        <v>5</v>
      </c>
      <c r="F19" s="24">
        <v>10</v>
      </c>
      <c r="G19" s="24">
        <v>9</v>
      </c>
      <c r="H19" s="24">
        <v>9</v>
      </c>
      <c r="I19" s="24">
        <v>8</v>
      </c>
      <c r="J19" s="24">
        <v>2</v>
      </c>
      <c r="K19" s="24">
        <v>10</v>
      </c>
      <c r="L19" s="24">
        <v>7</v>
      </c>
      <c r="M19" s="24">
        <v>0</v>
      </c>
      <c r="N19" s="24">
        <v>6</v>
      </c>
      <c r="O19" s="22" t="str">
        <f>IF(ISERROR(LOOKUP(B19,INDEX(Basis!$B$10:$D$12,,2),Basis!$A$10:$A$12)),"-",LOOKUP(B19,INDEX(Basis!$B$10:$D$12,,2),Basis!$A$10:$A$12))</f>
        <v>-</v>
      </c>
      <c r="Q19" s="15">
        <f t="shared" si="1"/>
        <v>2.0201010101E+18</v>
      </c>
      <c r="R19" s="15">
        <f t="shared" si="3"/>
        <v>2E+18</v>
      </c>
      <c r="S19" s="15">
        <f t="shared" si="3"/>
        <v>20000000000000000</v>
      </c>
      <c r="T19" s="15">
        <f t="shared" si="3"/>
        <v>100000000000000</v>
      </c>
      <c r="U19" s="15">
        <f t="shared" si="3"/>
        <v>1000000000000</v>
      </c>
      <c r="V19" s="15">
        <f t="shared" si="3"/>
        <v>10000000000</v>
      </c>
      <c r="W19" s="15">
        <f t="shared" si="3"/>
        <v>100000000</v>
      </c>
      <c r="X19" s="15">
        <f t="shared" si="3"/>
        <v>0</v>
      </c>
      <c r="Y19" s="15">
        <f t="shared" si="3"/>
        <v>0</v>
      </c>
      <c r="Z19" s="15">
        <f t="shared" si="3"/>
        <v>100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57</v>
      </c>
      <c r="C20" s="24" t="s">
        <v>91</v>
      </c>
      <c r="D20" s="46" t="s">
        <v>92</v>
      </c>
      <c r="E20" s="24">
        <v>5</v>
      </c>
      <c r="F20" s="24">
        <v>6</v>
      </c>
      <c r="G20" s="24">
        <v>4</v>
      </c>
      <c r="H20" s="24">
        <v>8</v>
      </c>
      <c r="I20" s="24">
        <v>8</v>
      </c>
      <c r="J20" s="24">
        <v>7</v>
      </c>
      <c r="K20" s="24">
        <v>7</v>
      </c>
      <c r="L20" s="24">
        <v>7</v>
      </c>
      <c r="M20" s="24">
        <v>5</v>
      </c>
      <c r="N20" s="24"/>
      <c r="O20" s="22" t="str">
        <f>IF(ISERROR(LOOKUP(B20,INDEX(Basis!$B$10:$D$12,,2),Basis!$A$10:$A$12)),"-",LOOKUP(B20,INDEX(Basis!$B$10:$D$12,,2),Basis!$A$10:$A$12))</f>
        <v>-</v>
      </c>
      <c r="Q20" s="15">
        <f t="shared" si="1"/>
        <v>203010201000000</v>
      </c>
      <c r="R20" s="15">
        <f t="shared" si="3"/>
        <v>0</v>
      </c>
      <c r="S20" s="15">
        <f t="shared" si="3"/>
        <v>0</v>
      </c>
      <c r="T20" s="15">
        <f t="shared" si="3"/>
        <v>200000000000000</v>
      </c>
      <c r="U20" s="15">
        <f t="shared" si="3"/>
        <v>3000000000000</v>
      </c>
      <c r="V20" s="15">
        <f t="shared" si="3"/>
        <v>10000000000</v>
      </c>
      <c r="W20" s="15">
        <f t="shared" si="3"/>
        <v>200000000</v>
      </c>
      <c r="X20" s="15">
        <f t="shared" si="3"/>
        <v>1000000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45</v>
      </c>
      <c r="C21" s="24" t="s">
        <v>49</v>
      </c>
      <c r="D21" s="46" t="s">
        <v>42</v>
      </c>
      <c r="E21" s="24">
        <v>8</v>
      </c>
      <c r="F21" s="24">
        <v>4</v>
      </c>
      <c r="G21" s="24">
        <v>6</v>
      </c>
      <c r="H21" s="24">
        <v>3</v>
      </c>
      <c r="I21" s="24">
        <v>4</v>
      </c>
      <c r="J21" s="24">
        <v>1</v>
      </c>
      <c r="K21" s="24">
        <v>3</v>
      </c>
      <c r="L21" s="24">
        <v>4</v>
      </c>
      <c r="M21" s="24">
        <v>5</v>
      </c>
      <c r="N21" s="24">
        <v>7</v>
      </c>
      <c r="O21" s="22" t="str">
        <f>IF(ISERROR(LOOKUP(B21,INDEX(Basis!$B$10:$D$12,,2),Basis!$A$10:$A$12)),"-",LOOKUP(B21,INDEX(Basis!$B$10:$D$12,,2),Basis!$A$10:$A$12))</f>
        <v>-</v>
      </c>
      <c r="Q21" s="15">
        <f t="shared" si="1"/>
        <v>101010103020001</v>
      </c>
      <c r="R21" s="15">
        <f t="shared" si="3"/>
        <v>0</v>
      </c>
      <c r="S21" s="15">
        <f t="shared" si="3"/>
        <v>0</v>
      </c>
      <c r="T21" s="15">
        <f t="shared" si="3"/>
        <v>100000000000000</v>
      </c>
      <c r="U21" s="15">
        <f t="shared" si="3"/>
        <v>1000000000000</v>
      </c>
      <c r="V21" s="15">
        <f t="shared" si="3"/>
        <v>10000000000</v>
      </c>
      <c r="W21" s="15">
        <f t="shared" si="3"/>
        <v>100000000</v>
      </c>
      <c r="X21" s="15">
        <f t="shared" si="3"/>
        <v>3000000</v>
      </c>
      <c r="Y21" s="15">
        <f t="shared" si="3"/>
        <v>20000</v>
      </c>
      <c r="Z21" s="15">
        <f t="shared" si="3"/>
        <v>0</v>
      </c>
      <c r="AA21" s="15">
        <f t="shared" si="3"/>
        <v>1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4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 t="str">
        <f>IF(ISERROR(LOOKUP(B22,INDEX(Basis!$B$10:$D$12,,2),Basis!$A$10:$A$12)),"-",LOOKUP(B22,INDEX(Basis!$B$10:$D$12,,2),Basis!$A$10:$A$12))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4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 t="str">
        <f>IF(ISERROR(LOOKUP(B23,INDEX(Basis!$B$10:$D$12,,2),Basis!$A$10:$A$12)),"-",LOOKUP(B23,INDEX(Basis!$B$10:$D$12,,2),Basis!$A$10:$A$12))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3">
        <f t="shared" si="0"/>
        <v>0</v>
      </c>
      <c r="C24" s="24"/>
      <c r="D24" s="4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 t="str">
        <f>IF(ISERROR(LOOKUP(B24,INDEX(Basis!$B$10:$D$12,,2),Basis!$A$10:$A$12)),"-",LOOKUP(B24,INDEX(Basis!$B$10:$D$12,,2),Basis!$A$10:$A$12))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4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 t="str">
        <f>IF(ISERROR(LOOKUP(B25,INDEX(Basis!$B$10:$D$12,,2),Basis!$A$10:$A$12)),"-",LOOKUP(B25,INDEX(Basis!$B$10:$D$12,,2),Basis!$A$10:$A$12))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2" t="str">
        <f>IF(ISERROR(LOOKUP(B26,INDEX(Basis!$B$10:$D$12,,2),Basis!$A$10:$A$12)),"-",LOOKUP(B26,INDEX(Basis!$B$10:$D$12,,2),Basis!$A$10:$A$12))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 t="str">
        <f>IF(ISERROR(LOOKUP(B27,INDEX(Basis!$B$10:$D$12,,2),Basis!$A$10:$A$12)),"-",LOOKUP(B27,INDEX(Basis!$B$10:$D$12,,2),Basis!$A$10:$A$12))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2" t="str">
        <f>IF(ISERROR(LOOKUP(B28,INDEX(Basis!$B$10:$D$12,,2),Basis!$A$10:$A$12)),"-",LOOKUP(B28,INDEX(Basis!$B$10:$D$12,,2),Basis!$A$10:$A$12))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 t="str">
        <f>IF(ISERROR(LOOKUP(B29,INDEX(Basis!$B$10:$D$12,,2),Basis!$A$10:$A$12)),"-",LOOKUP(B29,INDEX(Basis!$B$10:$D$12,,2),Basis!$A$10:$A$12))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2" t="str">
        <f>IF(ISERROR(LOOKUP(B30,INDEX(Basis!$B$10:$D$12,,2),Basis!$A$10:$A$12)),"-",LOOKUP(B30,INDEX(Basis!$B$10:$D$12,,2),Basis!$A$10:$A$12))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 t="str">
        <f>IF(ISERROR(LOOKUP(B31,INDEX(Basis!$B$10:$D$12,,2),Basis!$A$10:$A$12)),"-",LOOKUP(B31,INDEX(Basis!$B$10:$D$12,,2),Basis!$A$10:$A$12))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 t="str">
        <f>IF(ISERROR(LOOKUP(B32,INDEX(Basis!$B$10:$D$12,,2),Basis!$A$10:$A$12)),"-",LOOKUP(B32,INDEX(Basis!$B$10:$D$12,,2),Basis!$A$10:$A$12))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2" t="str">
        <f>IF(ISERROR(LOOKUP(B33,INDEX(Basis!$B$10:$D$12,,2),Basis!$A$10:$A$12)),"-",LOOKUP(B33,INDEX(Basis!$B$10:$D$12,,2),Basis!$A$10:$A$12))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 t="str">
        <f>IF(ISERROR(LOOKUP(B34,INDEX(Basis!$B$10:$D$12,,2),Basis!$A$10:$A$12)),"-",LOOKUP(B34,INDEX(Basis!$B$10:$D$12,,2),Basis!$A$10:$A$12))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 t="str">
        <f>IF(ISERROR(LOOKUP(B35,INDEX(Basis!$B$10:$D$12,,2),Basis!$A$10:$A$12)),"-",LOOKUP(B35,INDEX(Basis!$B$10:$D$12,,2),Basis!$A$10:$A$12))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 t="str">
        <f>IF(ISERROR(LOOKUP(B36,INDEX(Basis!$B$10:$D$12,,2),Basis!$A$10:$A$12)),"-",LOOKUP(B36,INDEX(Basis!$B$10:$D$12,,2),Basis!$A$10:$A$12))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 t="str">
        <f>IF(ISERROR(LOOKUP(B37,INDEX(Basis!$B$10:$D$12,,2),Basis!$A$10:$A$12)),"-",LOOKUP(B37,INDEX(Basis!$B$10:$D$12,,2),Basis!$A$10:$A$12))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 t="str">
        <f>IF(ISERROR(LOOKUP(B38,INDEX(Basis!$B$10:$D$12,,2),Basis!$A$10:$A$12)),"-",LOOKUP(B38,INDEX(Basis!$B$10:$D$12,,2),Basis!$A$10:$A$12))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 t="str">
        <f>IF(ISERROR(LOOKUP(B39,INDEX(Basis!$B$10:$D$12,,2),Basis!$A$10:$A$12)),"-",LOOKUP(B39,INDEX(Basis!$B$10:$D$12,,2),Basis!$A$10:$A$12))</f>
        <v>-</v>
      </c>
      <c r="Q39" s="15">
        <f aca="true" t="shared" si="7" ref="Q39:Q70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 t="str">
        <f>IF(ISERROR(LOOKUP(B40,INDEX(Basis!$B$10:$D$12,,2),Basis!$A$10:$A$12)),"-",LOOKUP(B40,INDEX(Basis!$B$10:$D$12,,2),Basis!$A$10:$A$12))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 t="str">
        <f>IF(ISERROR(LOOKUP(B41,INDEX(Basis!$B$10:$D$12,,2),Basis!$A$10:$A$12)),"-",LOOKUP(B41,INDEX(Basis!$B$10:$D$12,,2),Basis!$A$10:$A$12))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 t="str">
        <f>IF(ISERROR(LOOKUP(B42,INDEX(Basis!$B$10:$D$12,,2),Basis!$A$10:$A$12)),"-",LOOKUP(B42,INDEX(Basis!$B$10:$D$12,,2),Basis!$A$10:$A$12))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 t="str">
        <f>IF(ISERROR(LOOKUP(B43,INDEX(Basis!$B$10:$D$12,,2),Basis!$A$10:$A$12)),"-",LOOKUP(B43,INDEX(Basis!$B$10:$D$12,,2),Basis!$A$10:$A$12))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 t="str">
        <f>IF(ISERROR(LOOKUP(B44,INDEX(Basis!$B$10:$D$12,,2),Basis!$A$10:$A$12)),"-",LOOKUP(B44,INDEX(Basis!$B$10:$D$12,,2),Basis!$A$10:$A$12))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 t="str">
        <f>IF(ISERROR(LOOKUP(B45,INDEX(Basis!$B$10:$D$12,,2),Basis!$A$10:$A$12)),"-",LOOKUP(B45,INDEX(Basis!$B$10:$D$12,,2),Basis!$A$10:$A$12))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 t="str">
        <f>IF(ISERROR(LOOKUP(B46,INDEX(Basis!$B$10:$D$12,,2),Basis!$A$10:$A$12)),"-",LOOKUP(B46,INDEX(Basis!$B$10:$D$12,,2),Basis!$A$10:$A$12))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 t="str">
        <f>IF(ISERROR(LOOKUP(B47,INDEX(Basis!$B$10:$D$12,,2),Basis!$A$10:$A$12)),"-",LOOKUP(B47,INDEX(Basis!$B$10:$D$12,,2),Basis!$A$10:$A$12))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 t="str">
        <f>IF(ISERROR(LOOKUP(B48,INDEX(Basis!$B$10:$D$12,,2),Basis!$A$10:$A$12)),"-",LOOKUP(B48,INDEX(Basis!$B$10:$D$12,,2),Basis!$A$10:$A$12))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2" t="str">
        <f>IF(ISERROR(LOOKUP(B49,INDEX(Basis!$B$10:$D$12,,2),Basis!$A$10:$A$12)),"-",LOOKUP(B49,INDEX(Basis!$B$10:$D$12,,2),Basis!$A$10:$A$12))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 t="str">
        <f>IF(ISERROR(LOOKUP(B50,INDEX(Basis!$B$10:$D$12,,2),Basis!$A$10:$A$12)),"-",LOOKUP(B50,INDEX(Basis!$B$10:$D$12,,2),Basis!$A$10:$A$12))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2" t="str">
        <f>IF(ISERROR(LOOKUP(B51,INDEX(Basis!$B$10:$D$12,,2),Basis!$A$10:$A$12)),"-",LOOKUP(B51,INDEX(Basis!$B$10:$D$12,,2),Basis!$A$10:$A$12))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 t="str">
        <f>IF(ISERROR(LOOKUP(B52,INDEX(Basis!$B$10:$D$12,,2),Basis!$A$10:$A$12)),"-",LOOKUP(B52,INDEX(Basis!$B$10:$D$12,,2),Basis!$A$10:$A$12))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 t="str">
        <f>IF(ISERROR(LOOKUP(B53,INDEX(Basis!$B$10:$D$12,,2),Basis!$A$10:$A$12)),"-",LOOKUP(B53,INDEX(Basis!$B$10:$D$12,,2),Basis!$A$10:$A$12))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 t="str">
        <f>IF(ISERROR(LOOKUP(B54,INDEX(Basis!$B$10:$D$12,,2),Basis!$A$10:$A$12)),"-",LOOKUP(B54,INDEX(Basis!$B$10:$D$12,,2),Basis!$A$10:$A$12))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22" t="str">
        <f>IF(ISERROR(LOOKUP(B55,INDEX(Basis!$B$10:$D$12,,2),Basis!$A$10:$A$12)),"-",LOOKUP(B55,INDEX(Basis!$B$10:$D$12,,2),Basis!$A$10:$A$12))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tr">
        <f>IF(ISERROR(LOOKUP(B56,INDEX(Basis!$B$10:$D$12,,2),Basis!$A$10:$A$12)),"-",LOOKUP(B56,INDEX(Basis!$B$10:$D$12,,2),Basis!$A$10:$A$12))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 sheet="1" objects="1" scenarios="1"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42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C7" sqref="C7"/>
      <selection pane="bottomLeft" activeCell="D12" sqref="D12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22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1" t="s">
        <v>28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>
        <f>Basis!A4-65</f>
        <v>1954</v>
      </c>
      <c r="M4" s="82"/>
      <c r="N4" s="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3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89</v>
      </c>
      <c r="C7" s="24" t="s">
        <v>112</v>
      </c>
      <c r="D7" s="26" t="s">
        <v>47</v>
      </c>
      <c r="E7" s="24">
        <v>10</v>
      </c>
      <c r="F7" s="24">
        <v>9</v>
      </c>
      <c r="G7" s="24">
        <v>10</v>
      </c>
      <c r="H7" s="24">
        <v>7</v>
      </c>
      <c r="I7" s="24">
        <v>10</v>
      </c>
      <c r="J7" s="24">
        <v>8</v>
      </c>
      <c r="K7" s="24">
        <v>10</v>
      </c>
      <c r="L7" s="24">
        <v>9</v>
      </c>
      <c r="M7" s="24">
        <v>10</v>
      </c>
      <c r="N7" s="24">
        <v>6</v>
      </c>
      <c r="O7" s="21" t="str">
        <f>IF(ISERROR(LOOKUP(B7,INDEX(Basis!$B$10:$D$12,,3),Basis!$A$10:$A$12)),"-",LOOKUP(B7,INDEX(Basis!$B$10:$D$12,,3),Basis!$A$10:$A$12))</f>
        <v>Gold</v>
      </c>
      <c r="Q7" s="15">
        <f aca="true" t="shared" si="1" ref="Q7:Q38">SUM(R7:AB7)</f>
        <v>5.02010101E+18</v>
      </c>
      <c r="R7" s="15">
        <f aca="true" t="shared" si="2" ref="R7:AB16">COUNTIF($E7:$N7,R$6)*R$5</f>
        <v>5E+18</v>
      </c>
      <c r="S7" s="15">
        <f t="shared" si="2"/>
        <v>20000000000000000</v>
      </c>
      <c r="T7" s="15">
        <f t="shared" si="2"/>
        <v>100000000000000</v>
      </c>
      <c r="U7" s="15">
        <f t="shared" si="2"/>
        <v>1000000000000</v>
      </c>
      <c r="V7" s="15">
        <f t="shared" si="2"/>
        <v>10000000000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87</v>
      </c>
      <c r="C8" s="24" t="s">
        <v>43</v>
      </c>
      <c r="D8" s="46" t="s">
        <v>42</v>
      </c>
      <c r="E8" s="24">
        <v>9</v>
      </c>
      <c r="F8" s="24">
        <v>7</v>
      </c>
      <c r="G8" s="24">
        <v>7</v>
      </c>
      <c r="H8" s="24">
        <v>9</v>
      </c>
      <c r="I8" s="24">
        <v>10</v>
      </c>
      <c r="J8" s="24">
        <v>7</v>
      </c>
      <c r="K8" s="24">
        <v>9</v>
      </c>
      <c r="L8" s="24">
        <v>9</v>
      </c>
      <c r="M8" s="24">
        <v>10</v>
      </c>
      <c r="N8" s="24">
        <v>10</v>
      </c>
      <c r="O8" s="22" t="str">
        <f>IF(ISERROR(LOOKUP(B8,INDEX(Basis!$B$10:$D$12,,3),Basis!$A$10:$A$12)),"-",LOOKUP(B8,INDEX(Basis!$B$10:$D$12,,3),Basis!$A$10:$A$12))</f>
        <v>Gold</v>
      </c>
      <c r="Q8" s="15">
        <f t="shared" si="1"/>
        <v>3.040003E+18</v>
      </c>
      <c r="R8" s="15">
        <f t="shared" si="2"/>
        <v>3E+18</v>
      </c>
      <c r="S8" s="15">
        <f t="shared" si="2"/>
        <v>40000000000000000</v>
      </c>
      <c r="T8" s="15">
        <f t="shared" si="2"/>
        <v>0</v>
      </c>
      <c r="U8" s="15">
        <f t="shared" si="2"/>
        <v>3000000000000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86</v>
      </c>
      <c r="C9" s="24" t="s">
        <v>46</v>
      </c>
      <c r="D9" s="46" t="s">
        <v>47</v>
      </c>
      <c r="E9" s="24">
        <v>9</v>
      </c>
      <c r="F9" s="24">
        <v>7</v>
      </c>
      <c r="G9" s="24">
        <v>7</v>
      </c>
      <c r="H9" s="24">
        <v>9</v>
      </c>
      <c r="I9" s="24">
        <v>9</v>
      </c>
      <c r="J9" s="24">
        <v>10</v>
      </c>
      <c r="K9" s="24">
        <v>9</v>
      </c>
      <c r="L9" s="24">
        <v>8</v>
      </c>
      <c r="M9" s="24">
        <v>8</v>
      </c>
      <c r="N9" s="24">
        <v>10</v>
      </c>
      <c r="O9" s="22" t="str">
        <f>IF(ISERROR(LOOKUP(B9,INDEX(Basis!$B$10:$D$12,,3),Basis!$A$10:$A$12)),"-",LOOKUP(B9,INDEX(Basis!$B$10:$D$12,,3),Basis!$A$10:$A$12))</f>
        <v>Gold</v>
      </c>
      <c r="Q9" s="15">
        <f t="shared" si="1"/>
        <v>2.040202E+18</v>
      </c>
      <c r="R9" s="15">
        <f t="shared" si="2"/>
        <v>2E+18</v>
      </c>
      <c r="S9" s="15">
        <f t="shared" si="2"/>
        <v>40000000000000000</v>
      </c>
      <c r="T9" s="15">
        <f t="shared" si="2"/>
        <v>200000000000000</v>
      </c>
      <c r="U9" s="15">
        <f t="shared" si="2"/>
        <v>2000000000000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84</v>
      </c>
      <c r="C10" s="24" t="s">
        <v>59</v>
      </c>
      <c r="D10" s="46" t="s">
        <v>60</v>
      </c>
      <c r="E10" s="24">
        <v>9</v>
      </c>
      <c r="F10" s="24">
        <v>6</v>
      </c>
      <c r="G10" s="24">
        <v>8</v>
      </c>
      <c r="H10" s="24">
        <v>9</v>
      </c>
      <c r="I10" s="24">
        <v>8</v>
      </c>
      <c r="J10" s="24">
        <v>8</v>
      </c>
      <c r="K10" s="24">
        <v>9</v>
      </c>
      <c r="L10" s="24">
        <v>9</v>
      </c>
      <c r="M10" s="24">
        <v>9</v>
      </c>
      <c r="N10" s="24">
        <v>9</v>
      </c>
      <c r="O10" s="22" t="str">
        <f>IF(ISERROR(LOOKUP(B10,INDEX(Basis!$B$10:$D$12,,3),Basis!$A$10:$A$12)),"-",LOOKUP(B10,INDEX(Basis!$B$10:$D$12,,3),Basis!$A$10:$A$12))</f>
        <v>Silber</v>
      </c>
      <c r="Q10" s="15">
        <f t="shared" si="1"/>
        <v>60300010000000000</v>
      </c>
      <c r="R10" s="15">
        <f t="shared" si="2"/>
        <v>0</v>
      </c>
      <c r="S10" s="15">
        <f t="shared" si="2"/>
        <v>60000000000000000</v>
      </c>
      <c r="T10" s="15">
        <f t="shared" si="2"/>
        <v>300000000000000</v>
      </c>
      <c r="U10" s="15">
        <f t="shared" si="2"/>
        <v>0</v>
      </c>
      <c r="V10" s="15">
        <f t="shared" si="2"/>
        <v>10000000000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3">
        <f t="shared" si="0"/>
        <v>81</v>
      </c>
      <c r="C11" s="24" t="s">
        <v>73</v>
      </c>
      <c r="D11" s="26" t="s">
        <v>74</v>
      </c>
      <c r="E11" s="24">
        <v>5</v>
      </c>
      <c r="F11" s="24">
        <v>9</v>
      </c>
      <c r="G11" s="24">
        <v>9</v>
      </c>
      <c r="H11" s="24">
        <v>9</v>
      </c>
      <c r="I11" s="24">
        <v>9</v>
      </c>
      <c r="J11" s="24">
        <v>8</v>
      </c>
      <c r="K11" s="24">
        <v>8</v>
      </c>
      <c r="L11" s="24">
        <v>8</v>
      </c>
      <c r="M11" s="24">
        <v>9</v>
      </c>
      <c r="N11" s="24">
        <v>7</v>
      </c>
      <c r="O11" s="22" t="str">
        <f>IF(ISERROR(LOOKUP(B11,INDEX(Basis!$B$10:$D$12,,3),Basis!$A$10:$A$12)),"-",LOOKUP(B11,INDEX(Basis!$B$10:$D$12,,3),Basis!$A$10:$A$12))</f>
        <v>Silber</v>
      </c>
      <c r="Q11" s="15">
        <f t="shared" si="1"/>
        <v>50301000100000000</v>
      </c>
      <c r="R11" s="15">
        <f t="shared" si="2"/>
        <v>0</v>
      </c>
      <c r="S11" s="15">
        <f t="shared" si="2"/>
        <v>50000000000000000</v>
      </c>
      <c r="T11" s="15">
        <f t="shared" si="2"/>
        <v>300000000000000</v>
      </c>
      <c r="U11" s="15">
        <f t="shared" si="2"/>
        <v>1000000000000</v>
      </c>
      <c r="V11" s="15">
        <f t="shared" si="2"/>
        <v>0</v>
      </c>
      <c r="W11" s="15">
        <f t="shared" si="2"/>
        <v>100000000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3">
        <f t="shared" si="0"/>
        <v>74</v>
      </c>
      <c r="C12" s="24" t="s">
        <v>44</v>
      </c>
      <c r="D12" s="46" t="s">
        <v>42</v>
      </c>
      <c r="E12" s="24">
        <v>5</v>
      </c>
      <c r="F12" s="24">
        <v>7</v>
      </c>
      <c r="G12" s="24">
        <v>7</v>
      </c>
      <c r="H12" s="24">
        <v>9</v>
      </c>
      <c r="I12" s="24">
        <v>6</v>
      </c>
      <c r="J12" s="24">
        <v>8</v>
      </c>
      <c r="K12" s="24">
        <v>9</v>
      </c>
      <c r="L12" s="24">
        <v>7</v>
      </c>
      <c r="M12" s="24">
        <v>8</v>
      </c>
      <c r="N12" s="24">
        <v>8</v>
      </c>
      <c r="O12" s="22" t="str">
        <f>IF(ISERROR(LOOKUP(B12,INDEX(Basis!$B$10:$D$12,,3),Basis!$A$10:$A$12)),"-",LOOKUP(B12,INDEX(Basis!$B$10:$D$12,,3),Basis!$A$10:$A$12))</f>
        <v>-</v>
      </c>
      <c r="Q12" s="15">
        <f t="shared" si="1"/>
        <v>20303010100000000</v>
      </c>
      <c r="R12" s="15">
        <f t="shared" si="2"/>
        <v>0</v>
      </c>
      <c r="S12" s="15">
        <f t="shared" si="2"/>
        <v>20000000000000000</v>
      </c>
      <c r="T12" s="15">
        <f t="shared" si="2"/>
        <v>300000000000000</v>
      </c>
      <c r="U12" s="15">
        <f t="shared" si="2"/>
        <v>3000000000000</v>
      </c>
      <c r="V12" s="15">
        <f t="shared" si="2"/>
        <v>10000000000</v>
      </c>
      <c r="W12" s="15">
        <f t="shared" si="2"/>
        <v>100000000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0">
        <f t="shared" si="0"/>
        <v>73</v>
      </c>
      <c r="C13" s="24" t="s">
        <v>67</v>
      </c>
      <c r="D13" s="46" t="s">
        <v>47</v>
      </c>
      <c r="E13" s="24">
        <v>10</v>
      </c>
      <c r="F13" s="24">
        <v>8</v>
      </c>
      <c r="G13" s="24">
        <v>6</v>
      </c>
      <c r="H13" s="24">
        <v>9</v>
      </c>
      <c r="I13" s="24">
        <v>6</v>
      </c>
      <c r="J13" s="24">
        <v>7</v>
      </c>
      <c r="K13" s="24">
        <v>5</v>
      </c>
      <c r="L13" s="24">
        <v>7</v>
      </c>
      <c r="M13" s="24">
        <v>9</v>
      </c>
      <c r="N13" s="24">
        <v>6</v>
      </c>
      <c r="O13" s="22" t="str">
        <f>IF(ISERROR(LOOKUP(B13,INDEX(Basis!$B$10:$D$12,,3),Basis!$A$10:$A$12)),"-",LOOKUP(B13,INDEX(Basis!$B$10:$D$12,,3),Basis!$A$10:$A$12))</f>
        <v>-</v>
      </c>
      <c r="Q13" s="15">
        <f t="shared" si="1"/>
        <v>1.0201020301E+18</v>
      </c>
      <c r="R13" s="15">
        <f t="shared" si="2"/>
        <v>1E+18</v>
      </c>
      <c r="S13" s="15">
        <f t="shared" si="2"/>
        <v>20000000000000000</v>
      </c>
      <c r="T13" s="15">
        <f t="shared" si="2"/>
        <v>100000000000000</v>
      </c>
      <c r="U13" s="15">
        <f t="shared" si="2"/>
        <v>2000000000000</v>
      </c>
      <c r="V13" s="15">
        <f t="shared" si="2"/>
        <v>30000000000</v>
      </c>
      <c r="W13" s="15">
        <f t="shared" si="2"/>
        <v>100000000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73</v>
      </c>
      <c r="C14" s="30" t="s">
        <v>100</v>
      </c>
      <c r="D14" s="31" t="s">
        <v>101</v>
      </c>
      <c r="E14" s="24">
        <v>6</v>
      </c>
      <c r="F14" s="24">
        <v>8</v>
      </c>
      <c r="G14" s="24">
        <v>6</v>
      </c>
      <c r="H14" s="24">
        <v>9</v>
      </c>
      <c r="I14" s="24">
        <v>8</v>
      </c>
      <c r="J14" s="24">
        <v>7</v>
      </c>
      <c r="K14" s="24">
        <v>8</v>
      </c>
      <c r="L14" s="24">
        <v>5</v>
      </c>
      <c r="M14" s="24">
        <v>8</v>
      </c>
      <c r="N14" s="24">
        <v>8</v>
      </c>
      <c r="O14" s="22" t="str">
        <f>IF(ISERROR(LOOKUP(B14,INDEX(Basis!$B$10:$D$12,,3),Basis!$A$10:$A$12)),"-",LOOKUP(B14,INDEX(Basis!$B$10:$D$12,,3),Basis!$A$10:$A$12))</f>
        <v>-</v>
      </c>
      <c r="Q14" s="15">
        <f t="shared" si="1"/>
        <v>10501020100000000</v>
      </c>
      <c r="R14" s="15">
        <f t="shared" si="2"/>
        <v>0</v>
      </c>
      <c r="S14" s="15">
        <f t="shared" si="2"/>
        <v>10000000000000000</v>
      </c>
      <c r="T14" s="15">
        <f t="shared" si="2"/>
        <v>500000000000000</v>
      </c>
      <c r="U14" s="15">
        <f t="shared" si="2"/>
        <v>1000000000000</v>
      </c>
      <c r="V14" s="15">
        <f t="shared" si="2"/>
        <v>20000000000</v>
      </c>
      <c r="W14" s="15">
        <f t="shared" si="2"/>
        <v>100000000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3">
        <f t="shared" si="0"/>
        <v>71</v>
      </c>
      <c r="C15" s="24" t="s">
        <v>41</v>
      </c>
      <c r="D15" s="46" t="s">
        <v>42</v>
      </c>
      <c r="E15" s="24">
        <v>9</v>
      </c>
      <c r="F15" s="24">
        <v>9</v>
      </c>
      <c r="G15" s="24">
        <v>8</v>
      </c>
      <c r="H15" s="24">
        <v>2</v>
      </c>
      <c r="I15" s="24">
        <v>9</v>
      </c>
      <c r="J15" s="24">
        <v>4</v>
      </c>
      <c r="K15" s="24">
        <v>5</v>
      </c>
      <c r="L15" s="24">
        <v>7</v>
      </c>
      <c r="M15" s="24">
        <v>8</v>
      </c>
      <c r="N15" s="24">
        <v>10</v>
      </c>
      <c r="O15" s="22" t="str">
        <f>IF(ISERROR(LOOKUP(B15,INDEX(Basis!$B$10:$D$12,,3),Basis!$A$10:$A$12)),"-",LOOKUP(B15,INDEX(Basis!$B$10:$D$12,,3),Basis!$A$10:$A$12))</f>
        <v>-</v>
      </c>
      <c r="Q15" s="15">
        <f t="shared" si="1"/>
        <v>1.0302010001010001E+18</v>
      </c>
      <c r="R15" s="15">
        <f t="shared" si="2"/>
        <v>1E+18</v>
      </c>
      <c r="S15" s="15">
        <f t="shared" si="2"/>
        <v>30000000000000000</v>
      </c>
      <c r="T15" s="15">
        <f t="shared" si="2"/>
        <v>200000000000000</v>
      </c>
      <c r="U15" s="15">
        <f t="shared" si="2"/>
        <v>1000000000000</v>
      </c>
      <c r="V15" s="15">
        <f t="shared" si="2"/>
        <v>0</v>
      </c>
      <c r="W15" s="15">
        <f t="shared" si="2"/>
        <v>100000000</v>
      </c>
      <c r="X15" s="15">
        <f t="shared" si="2"/>
        <v>1000000</v>
      </c>
      <c r="Y15" s="15">
        <f t="shared" si="2"/>
        <v>0</v>
      </c>
      <c r="Z15" s="15">
        <f t="shared" si="2"/>
        <v>100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0">
        <f t="shared" si="0"/>
        <v>60</v>
      </c>
      <c r="C16" s="24" t="s">
        <v>62</v>
      </c>
      <c r="D16" s="46" t="s">
        <v>60</v>
      </c>
      <c r="E16" s="24">
        <v>7</v>
      </c>
      <c r="F16" s="24">
        <v>5</v>
      </c>
      <c r="G16" s="24">
        <v>6</v>
      </c>
      <c r="H16" s="24">
        <v>8</v>
      </c>
      <c r="I16" s="24">
        <v>3</v>
      </c>
      <c r="J16" s="24">
        <v>3</v>
      </c>
      <c r="K16" s="24">
        <v>2</v>
      </c>
      <c r="L16" s="24">
        <v>9</v>
      </c>
      <c r="M16" s="24">
        <v>9</v>
      </c>
      <c r="N16" s="24">
        <v>8</v>
      </c>
      <c r="O16" s="22" t="str">
        <f>IF(ISERROR(LOOKUP(B16,INDEX(Basis!$B$10:$D$12,,3),Basis!$A$10:$A$12)),"-",LOOKUP(B16,INDEX(Basis!$B$10:$D$12,,3),Basis!$A$10:$A$12))</f>
        <v>-</v>
      </c>
      <c r="Q16" s="15">
        <f t="shared" si="1"/>
        <v>20201010100020100</v>
      </c>
      <c r="R16" s="15">
        <f t="shared" si="2"/>
        <v>0</v>
      </c>
      <c r="S16" s="15">
        <f t="shared" si="2"/>
        <v>20000000000000000</v>
      </c>
      <c r="T16" s="15">
        <f t="shared" si="2"/>
        <v>200000000000000</v>
      </c>
      <c r="U16" s="15">
        <f t="shared" si="2"/>
        <v>1000000000000</v>
      </c>
      <c r="V16" s="15">
        <f t="shared" si="2"/>
        <v>10000000000</v>
      </c>
      <c r="W16" s="15">
        <f t="shared" si="2"/>
        <v>100000000</v>
      </c>
      <c r="X16" s="15">
        <f t="shared" si="2"/>
        <v>0</v>
      </c>
      <c r="Y16" s="15">
        <f t="shared" si="2"/>
        <v>20000</v>
      </c>
      <c r="Z16" s="15">
        <f t="shared" si="2"/>
        <v>100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54</v>
      </c>
      <c r="C17" s="24" t="s">
        <v>63</v>
      </c>
      <c r="D17" s="46" t="s">
        <v>57</v>
      </c>
      <c r="E17" s="24">
        <v>4</v>
      </c>
      <c r="F17" s="24">
        <v>10</v>
      </c>
      <c r="G17" s="24">
        <v>4</v>
      </c>
      <c r="H17" s="24">
        <v>7</v>
      </c>
      <c r="I17" s="24">
        <v>3</v>
      </c>
      <c r="J17" s="24">
        <v>5</v>
      </c>
      <c r="K17" s="24">
        <v>8</v>
      </c>
      <c r="L17" s="24">
        <v>4</v>
      </c>
      <c r="M17" s="24">
        <v>6</v>
      </c>
      <c r="N17" s="24">
        <v>3</v>
      </c>
      <c r="O17" s="22" t="str">
        <f>IF(ISERROR(LOOKUP(B17,INDEX(Basis!$B$10:$D$12,,3),Basis!$A$10:$A$12)),"-",LOOKUP(B17,INDEX(Basis!$B$10:$D$12,,3),Basis!$A$10:$A$12))</f>
        <v>-</v>
      </c>
      <c r="P17" s="8"/>
      <c r="Q17" s="15">
        <f t="shared" si="1"/>
        <v>1.00010101010302E+18</v>
      </c>
      <c r="R17" s="15">
        <f aca="true" t="shared" si="3" ref="R17:AB26">COUNTIF($E17:$N17,R$6)*R$5</f>
        <v>1E+18</v>
      </c>
      <c r="S17" s="15">
        <f t="shared" si="3"/>
        <v>0</v>
      </c>
      <c r="T17" s="15">
        <f t="shared" si="3"/>
        <v>100000000000000</v>
      </c>
      <c r="U17" s="15">
        <f t="shared" si="3"/>
        <v>1000000000000</v>
      </c>
      <c r="V17" s="15">
        <f t="shared" si="3"/>
        <v>10000000000</v>
      </c>
      <c r="W17" s="15">
        <f t="shared" si="3"/>
        <v>100000000</v>
      </c>
      <c r="X17" s="15">
        <f t="shared" si="3"/>
        <v>3000000</v>
      </c>
      <c r="Y17" s="15">
        <f t="shared" si="3"/>
        <v>20000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53</v>
      </c>
      <c r="C18" s="24" t="s">
        <v>78</v>
      </c>
      <c r="D18" s="26" t="s">
        <v>77</v>
      </c>
      <c r="E18" s="24">
        <v>0</v>
      </c>
      <c r="F18" s="24">
        <v>5</v>
      </c>
      <c r="G18" s="24">
        <v>6</v>
      </c>
      <c r="H18" s="24">
        <v>5</v>
      </c>
      <c r="I18" s="24">
        <v>3</v>
      </c>
      <c r="J18" s="24">
        <v>9</v>
      </c>
      <c r="K18" s="24">
        <v>8</v>
      </c>
      <c r="L18" s="24">
        <v>8</v>
      </c>
      <c r="M18" s="24">
        <v>7</v>
      </c>
      <c r="N18" s="24">
        <v>2</v>
      </c>
      <c r="O18" s="22" t="str">
        <f>IF(ISERROR(LOOKUP(B18,INDEX(Basis!$B$10:$D$12,,3),Basis!$A$10:$A$12)),"-",LOOKUP(B18,INDEX(Basis!$B$10:$D$12,,3),Basis!$A$10:$A$12))</f>
        <v>-</v>
      </c>
      <c r="Q18" s="15">
        <f t="shared" si="1"/>
        <v>10201010200010100</v>
      </c>
      <c r="R18" s="15">
        <f t="shared" si="3"/>
        <v>0</v>
      </c>
      <c r="S18" s="15">
        <f t="shared" si="3"/>
        <v>10000000000000000</v>
      </c>
      <c r="T18" s="15">
        <f t="shared" si="3"/>
        <v>200000000000000</v>
      </c>
      <c r="U18" s="15">
        <f t="shared" si="3"/>
        <v>1000000000000</v>
      </c>
      <c r="V18" s="15">
        <f t="shared" si="3"/>
        <v>10000000000</v>
      </c>
      <c r="W18" s="15">
        <f t="shared" si="3"/>
        <v>200000000</v>
      </c>
      <c r="X18" s="15">
        <f t="shared" si="3"/>
        <v>0</v>
      </c>
      <c r="Y18" s="15">
        <f t="shared" si="3"/>
        <v>10000</v>
      </c>
      <c r="Z18" s="15">
        <f t="shared" si="3"/>
        <v>100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46</v>
      </c>
      <c r="C19" s="24" t="s">
        <v>71</v>
      </c>
      <c r="D19" s="46" t="s">
        <v>40</v>
      </c>
      <c r="E19" s="24">
        <v>0</v>
      </c>
      <c r="F19" s="24">
        <v>10</v>
      </c>
      <c r="G19" s="24">
        <v>8</v>
      </c>
      <c r="H19" s="24">
        <v>5</v>
      </c>
      <c r="I19" s="24">
        <v>2</v>
      </c>
      <c r="J19" s="24">
        <v>0</v>
      </c>
      <c r="K19" s="24">
        <v>9</v>
      </c>
      <c r="L19" s="24">
        <v>1</v>
      </c>
      <c r="M19" s="24">
        <v>4</v>
      </c>
      <c r="N19" s="24">
        <v>7</v>
      </c>
      <c r="O19" s="22" t="str">
        <f>IF(ISERROR(LOOKUP(B19,INDEX(Basis!$B$10:$D$12,,3),Basis!$A$10:$A$12)),"-",LOOKUP(B19,INDEX(Basis!$B$10:$D$12,,3),Basis!$A$10:$A$12))</f>
        <v>-</v>
      </c>
      <c r="Q19" s="15">
        <f t="shared" si="1"/>
        <v>1.0101010001010001E+18</v>
      </c>
      <c r="R19" s="15">
        <f t="shared" si="3"/>
        <v>1E+18</v>
      </c>
      <c r="S19" s="15">
        <f t="shared" si="3"/>
        <v>10000000000000000</v>
      </c>
      <c r="T19" s="15">
        <f t="shared" si="3"/>
        <v>100000000000000</v>
      </c>
      <c r="U19" s="15">
        <f t="shared" si="3"/>
        <v>1000000000000</v>
      </c>
      <c r="V19" s="15">
        <f t="shared" si="3"/>
        <v>0</v>
      </c>
      <c r="W19" s="15">
        <f t="shared" si="3"/>
        <v>100000000</v>
      </c>
      <c r="X19" s="15">
        <f t="shared" si="3"/>
        <v>1000000</v>
      </c>
      <c r="Y19" s="15">
        <f t="shared" si="3"/>
        <v>0</v>
      </c>
      <c r="Z19" s="15">
        <f t="shared" si="3"/>
        <v>100</v>
      </c>
      <c r="AA19" s="15">
        <f t="shared" si="3"/>
        <v>1</v>
      </c>
      <c r="AB19" s="15">
        <f t="shared" si="3"/>
        <v>0</v>
      </c>
    </row>
    <row r="20" spans="1:28" ht="15">
      <c r="A20" s="19">
        <v>14</v>
      </c>
      <c r="B20" s="20">
        <f t="shared" si="0"/>
        <v>38</v>
      </c>
      <c r="C20" s="24" t="s">
        <v>107</v>
      </c>
      <c r="D20" s="26" t="s">
        <v>47</v>
      </c>
      <c r="E20" s="24">
        <v>4</v>
      </c>
      <c r="F20" s="24">
        <v>5</v>
      </c>
      <c r="G20" s="24">
        <v>1</v>
      </c>
      <c r="H20" s="24">
        <v>9</v>
      </c>
      <c r="I20" s="24">
        <v>4</v>
      </c>
      <c r="J20" s="24">
        <v>5</v>
      </c>
      <c r="K20" s="24">
        <v>0</v>
      </c>
      <c r="L20" s="24">
        <v>5</v>
      </c>
      <c r="M20" s="24">
        <v>5</v>
      </c>
      <c r="N20" s="24"/>
      <c r="O20" s="22" t="str">
        <f>IF(ISERROR(LOOKUP(B20,INDEX(Basis!$B$10:$D$12,,3),Basis!$A$10:$A$12)),"-",LOOKUP(B20,INDEX(Basis!$B$10:$D$12,,3),Basis!$A$10:$A$12))</f>
        <v>-</v>
      </c>
      <c r="Q20" s="15">
        <f t="shared" si="1"/>
        <v>10000000402000000</v>
      </c>
      <c r="R20" s="15">
        <f t="shared" si="3"/>
        <v>0</v>
      </c>
      <c r="S20" s="15">
        <f t="shared" si="3"/>
        <v>10000000000000000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400000000</v>
      </c>
      <c r="X20" s="15">
        <f t="shared" si="3"/>
        <v>2000000</v>
      </c>
      <c r="Y20" s="15">
        <f t="shared" si="3"/>
        <v>0</v>
      </c>
      <c r="Z20" s="15">
        <f t="shared" si="3"/>
        <v>0</v>
      </c>
      <c r="AA20" s="15">
        <f t="shared" si="3"/>
        <v>1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 t="str">
        <f>IF(ISERROR(LOOKUP(B21,INDEX(Basis!$B$10:$D$12,,3),Basis!$A$10:$A$12)),"-",LOOKUP(B21,INDEX(Basis!$B$10:$D$12,,3),Basis!$A$10:$A$12))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 t="str">
        <f>IF(ISERROR(LOOKUP(B22,INDEX(Basis!$B$10:$D$12,,3),Basis!$A$10:$A$12)),"-",LOOKUP(B22,INDEX(Basis!$B$10:$D$12,,3),Basis!$A$10:$A$12))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 t="str">
        <f>IF(ISERROR(LOOKUP(B23,INDEX(Basis!$B$10:$D$12,,3),Basis!$A$10:$A$12)),"-",LOOKUP(B23,INDEX(Basis!$B$10:$D$12,,3),Basis!$A$10:$A$12))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0</v>
      </c>
      <c r="C24" s="24"/>
      <c r="D24" s="2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 t="str">
        <f>IF(ISERROR(LOOKUP(B24,INDEX(Basis!$B$10:$D$12,,3),Basis!$A$10:$A$12)),"-",LOOKUP(B24,INDEX(Basis!$B$10:$D$12,,3),Basis!$A$10:$A$12))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 t="str">
        <f>IF(ISERROR(LOOKUP(B25,INDEX(Basis!$B$10:$D$12,,3),Basis!$A$10:$A$12)),"-",LOOKUP(B25,INDEX(Basis!$B$10:$D$12,,3),Basis!$A$10:$A$12))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2" t="str">
        <f>IF(ISERROR(LOOKUP(B26,INDEX(Basis!$B$10:$D$12,,3),Basis!$A$10:$A$12)),"-",LOOKUP(B26,INDEX(Basis!$B$10:$D$12,,3),Basis!$A$10:$A$12))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 t="str">
        <f>IF(ISERROR(LOOKUP(B27,INDEX(Basis!$B$10:$D$12,,3),Basis!$A$10:$A$12)),"-",LOOKUP(B27,INDEX(Basis!$B$10:$D$12,,3),Basis!$A$10:$A$12))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2" t="str">
        <f>IF(ISERROR(LOOKUP(B28,INDEX(Basis!$B$10:$D$12,,3),Basis!$A$10:$A$12)),"-",LOOKUP(B28,INDEX(Basis!$B$10:$D$12,,3),Basis!$A$10:$A$12))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 t="str">
        <f>IF(ISERROR(LOOKUP(B29,INDEX(Basis!$B$10:$D$12,,3),Basis!$A$10:$A$12)),"-",LOOKUP(B29,INDEX(Basis!$B$10:$D$12,,3),Basis!$A$10:$A$12))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2" t="str">
        <f>IF(ISERROR(LOOKUP(B30,INDEX(Basis!$B$10:$D$12,,3),Basis!$A$10:$A$12)),"-",LOOKUP(B30,INDEX(Basis!$B$10:$D$12,,3),Basis!$A$10:$A$12))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 t="str">
        <f>IF(ISERROR(LOOKUP(B31,INDEX(Basis!$B$10:$D$12,,3),Basis!$A$10:$A$12)),"-",LOOKUP(B31,INDEX(Basis!$B$10:$D$12,,3),Basis!$A$10:$A$12))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 t="str">
        <f>IF(ISERROR(LOOKUP(B32,INDEX(Basis!$B$10:$D$12,,3),Basis!$A$10:$A$12)),"-",LOOKUP(B32,INDEX(Basis!$B$10:$D$12,,3),Basis!$A$10:$A$12))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2" t="str">
        <f>IF(ISERROR(LOOKUP(B33,INDEX(Basis!$B$10:$D$12,,3),Basis!$A$10:$A$12)),"-",LOOKUP(B33,INDEX(Basis!$B$10:$D$12,,3),Basis!$A$10:$A$12))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 t="str">
        <f>IF(ISERROR(LOOKUP(B34,INDEX(Basis!$B$10:$D$12,,3),Basis!$A$10:$A$12)),"-",LOOKUP(B34,INDEX(Basis!$B$10:$D$12,,3),Basis!$A$10:$A$12))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 t="str">
        <f>IF(ISERROR(LOOKUP(B35,INDEX(Basis!$B$10:$D$12,,3),Basis!$A$10:$A$12)),"-",LOOKUP(B35,INDEX(Basis!$B$10:$D$12,,3),Basis!$A$10:$A$12))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 t="str">
        <f>IF(ISERROR(LOOKUP(B36,INDEX(Basis!$B$10:$D$12,,3),Basis!$A$10:$A$12)),"-",LOOKUP(B36,INDEX(Basis!$B$10:$D$12,,3),Basis!$A$10:$A$12))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 t="str">
        <f>IF(ISERROR(LOOKUP(B37,INDEX(Basis!$B$10:$D$12,,3),Basis!$A$10:$A$12)),"-",LOOKUP(B37,INDEX(Basis!$B$10:$D$12,,3),Basis!$A$10:$A$12))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 t="str">
        <f>IF(ISERROR(LOOKUP(B38,INDEX(Basis!$B$10:$D$12,,3),Basis!$A$10:$A$12)),"-",LOOKUP(B38,INDEX(Basis!$B$10:$D$12,,3),Basis!$A$10:$A$12))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 t="str">
        <f>IF(ISERROR(LOOKUP(B39,INDEX(Basis!$B$10:$D$12,,3),Basis!$A$10:$A$12)),"-",LOOKUP(B39,INDEX(Basis!$B$10:$D$12,,3),Basis!$A$10:$A$12))</f>
        <v>-</v>
      </c>
      <c r="Q39" s="15">
        <f aca="true" t="shared" si="7" ref="Q39:Q70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 t="str">
        <f>IF(ISERROR(LOOKUP(B40,INDEX(Basis!$B$10:$D$12,,3),Basis!$A$10:$A$12)),"-",LOOKUP(B40,INDEX(Basis!$B$10:$D$12,,3),Basis!$A$10:$A$12))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 t="str">
        <f>IF(ISERROR(LOOKUP(B41,INDEX(Basis!$B$10:$D$12,,3),Basis!$A$10:$A$12)),"-",LOOKUP(B41,INDEX(Basis!$B$10:$D$12,,3),Basis!$A$10:$A$12))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 t="str">
        <f>IF(ISERROR(LOOKUP(B42,INDEX(Basis!$B$10:$D$12,,3),Basis!$A$10:$A$12)),"-",LOOKUP(B42,INDEX(Basis!$B$10:$D$12,,3),Basis!$A$10:$A$12))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 t="str">
        <f>IF(ISERROR(LOOKUP(B43,INDEX(Basis!$B$10:$D$12,,3),Basis!$A$10:$A$12)),"-",LOOKUP(B43,INDEX(Basis!$B$10:$D$12,,3),Basis!$A$10:$A$12))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 t="str">
        <f>IF(ISERROR(LOOKUP(B44,INDEX(Basis!$B$10:$D$12,,3),Basis!$A$10:$A$12)),"-",LOOKUP(B44,INDEX(Basis!$B$10:$D$12,,3),Basis!$A$10:$A$12))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 t="str">
        <f>IF(ISERROR(LOOKUP(B45,INDEX(Basis!$B$10:$D$12,,3),Basis!$A$10:$A$12)),"-",LOOKUP(B45,INDEX(Basis!$B$10:$D$12,,3),Basis!$A$10:$A$12))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 t="str">
        <f>IF(ISERROR(LOOKUP(B46,INDEX(Basis!$B$10:$D$12,,3),Basis!$A$10:$A$12)),"-",LOOKUP(B46,INDEX(Basis!$B$10:$D$12,,3),Basis!$A$10:$A$12))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 t="str">
        <f>IF(ISERROR(LOOKUP(B47,INDEX(Basis!$B$10:$D$12,,3),Basis!$A$10:$A$12)),"-",LOOKUP(B47,INDEX(Basis!$B$10:$D$12,,3),Basis!$A$10:$A$12))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 t="str">
        <f>IF(ISERROR(LOOKUP(B48,INDEX(Basis!$B$10:$D$12,,3),Basis!$A$10:$A$12)),"-",LOOKUP(B48,INDEX(Basis!$B$10:$D$12,,3),Basis!$A$10:$A$12))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2" t="str">
        <f>IF(ISERROR(LOOKUP(B49,INDEX(Basis!$B$10:$D$12,,3),Basis!$A$10:$A$12)),"-",LOOKUP(B49,INDEX(Basis!$B$10:$D$12,,3),Basis!$A$10:$A$12))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 t="str">
        <f>IF(ISERROR(LOOKUP(B50,INDEX(Basis!$B$10:$D$12,,3),Basis!$A$10:$A$12)),"-",LOOKUP(B50,INDEX(Basis!$B$10:$D$12,,3),Basis!$A$10:$A$12))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2" t="str">
        <f>IF(ISERROR(LOOKUP(B51,INDEX(Basis!$B$10:$D$12,,3),Basis!$A$10:$A$12)),"-",LOOKUP(B51,INDEX(Basis!$B$10:$D$12,,3),Basis!$A$10:$A$12))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 t="str">
        <f>IF(ISERROR(LOOKUP(B52,INDEX(Basis!$B$10:$D$12,,3),Basis!$A$10:$A$12)),"-",LOOKUP(B52,INDEX(Basis!$B$10:$D$12,,3),Basis!$A$10:$A$12))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 t="str">
        <f>IF(ISERROR(LOOKUP(B53,INDEX(Basis!$B$10:$D$12,,3),Basis!$A$10:$A$12)),"-",LOOKUP(B53,INDEX(Basis!$B$10:$D$12,,3),Basis!$A$10:$A$12))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 t="str">
        <f>IF(ISERROR(LOOKUP(B54,INDEX(Basis!$B$10:$D$12,,3),Basis!$A$10:$A$12)),"-",LOOKUP(B54,INDEX(Basis!$B$10:$D$12,,3),Basis!$A$10:$A$12))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22" t="str">
        <f>IF(ISERROR(LOOKUP(B55,INDEX(Basis!$B$10:$D$12,,3),Basis!$A$10:$A$12)),"-",LOOKUP(B55,INDEX(Basis!$B$10:$D$12,,3),Basis!$A$10:$A$12))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tr">
        <f>IF(ISERROR(LOOKUP(B56,INDEX(Basis!$B$10:$D$12,,3),Basis!$A$10:$A$12)),"-",LOOKUP(B56,INDEX(Basis!$B$10:$D$12,,3),Basis!$A$10:$A$12))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 sheet="1" objects="1" scenarios="1"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>
    <tabColor indexed="52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G26" sqref="G26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hidden="1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22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8" t="s">
        <v>37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2"/>
      <c r="M4" s="82"/>
      <c r="N4" s="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7"/>
      <c r="O5" s="48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5:29" ht="13.5" thickBot="1">
      <c r="E6" s="2"/>
      <c r="F6" s="2"/>
      <c r="G6" s="2"/>
      <c r="H6" s="2"/>
      <c r="I6" s="2"/>
      <c r="J6" s="2"/>
      <c r="K6" s="2"/>
      <c r="L6" s="2"/>
      <c r="M6" s="2"/>
      <c r="N6" s="52"/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0</v>
      </c>
      <c r="C7" s="24"/>
      <c r="D7" s="46"/>
      <c r="E7" s="24"/>
      <c r="F7" s="24"/>
      <c r="G7" s="24"/>
      <c r="H7" s="24"/>
      <c r="I7" s="24"/>
      <c r="J7" s="24"/>
      <c r="K7" s="24"/>
      <c r="L7" s="24"/>
      <c r="M7" s="24"/>
      <c r="N7" s="24"/>
      <c r="O7" s="49" t="str">
        <f>IF(ISERROR(LOOKUP(B7,INDEX(Basis!$B$17:$D$19,,1),Basis!$A$17:$A$19)),"-",LOOKUP(B7,INDEX(Basis!$B$17:$D$19,,1),Basis!$A$17:$A$19))</f>
        <v>-</v>
      </c>
      <c r="Q7" s="15">
        <f aca="true" t="shared" si="1" ref="Q7:Q38">SUM(R7:AB7)</f>
        <v>0</v>
      </c>
      <c r="R7" s="15">
        <f aca="true" t="shared" si="2" ref="R7:AB16">COUNTIF($E7:$N7,R$6)*R$5</f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0</v>
      </c>
      <c r="C8" s="24"/>
      <c r="D8" s="46"/>
      <c r="E8" s="24"/>
      <c r="F8" s="24"/>
      <c r="G8" s="24"/>
      <c r="H8" s="24"/>
      <c r="I8" s="24"/>
      <c r="J8" s="24"/>
      <c r="K8" s="24"/>
      <c r="L8" s="24"/>
      <c r="M8" s="24"/>
      <c r="N8" s="24"/>
      <c r="O8" s="50" t="str">
        <f>IF(ISERROR(LOOKUP(B8,INDEX(Basis!$B$17:$D$19,,1),Basis!$A$17:$A$19)),"-",LOOKUP(B8,INDEX(Basis!$B$17:$D$19,,1),Basis!$A$17:$A$19))</f>
        <v>-</v>
      </c>
      <c r="Q8" s="15">
        <f t="shared" si="1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0</v>
      </c>
      <c r="C9" s="24"/>
      <c r="D9" s="46"/>
      <c r="E9" s="24"/>
      <c r="F9" s="24"/>
      <c r="G9" s="24"/>
      <c r="H9" s="24"/>
      <c r="I9" s="24"/>
      <c r="J9" s="24"/>
      <c r="K9" s="24"/>
      <c r="L9" s="24"/>
      <c r="M9" s="24"/>
      <c r="N9" s="24"/>
      <c r="O9" s="50" t="str">
        <f>IF(ISERROR(LOOKUP(B9,INDEX(Basis!$B$17:$D$19,,1),Basis!$A$17:$A$19)),"-",LOOKUP(B9,INDEX(Basis!$B$17:$D$19,,1),Basis!$A$17:$A$19))</f>
        <v>-</v>
      </c>
      <c r="Q9" s="15">
        <f t="shared" si="1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0</v>
      </c>
      <c r="C10" s="24"/>
      <c r="D10" s="4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50" t="str">
        <f>IF(ISERROR(LOOKUP(B10,INDEX(Basis!$B$17:$D$19,,1),Basis!$A$17:$A$19)),"-",LOOKUP(B10,INDEX(Basis!$B$17:$D$19,,1),Basis!$A$17:$A$19))</f>
        <v>-</v>
      </c>
      <c r="Q10" s="15">
        <f t="shared" si="1"/>
        <v>0</v>
      </c>
      <c r="R10" s="15">
        <f t="shared" si="2"/>
        <v>0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0</v>
      </c>
      <c r="C11" s="30"/>
      <c r="D11" s="4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50" t="str">
        <f>IF(ISERROR(LOOKUP(B11,INDEX(Basis!$B$17:$D$19,,1),Basis!$A$17:$A$19)),"-",LOOKUP(B11,INDEX(Basis!$B$17:$D$19,,1),Basis!$A$17:$A$19))</f>
        <v>-</v>
      </c>
      <c r="Q11" s="15">
        <f t="shared" si="1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0</v>
      </c>
      <c r="C12" s="24"/>
      <c r="D12" s="4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0" t="str">
        <f>IF(ISERROR(LOOKUP(B12,INDEX(Basis!$B$17:$D$19,,1),Basis!$A$17:$A$19)),"-",LOOKUP(B12,INDEX(Basis!$B$17:$D$19,,1),Basis!$A$17:$A$19))</f>
        <v>-</v>
      </c>
      <c r="Q12" s="15">
        <f t="shared" si="1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0">
        <f t="shared" si="0"/>
        <v>0</v>
      </c>
      <c r="C13" s="24"/>
      <c r="D13" s="4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0" t="str">
        <f>IF(ISERROR(LOOKUP(B13,INDEX(Basis!$B$17:$D$19,,1),Basis!$A$17:$A$19)),"-",LOOKUP(B13,INDEX(Basis!$B$17:$D$19,,1),Basis!$A$17:$A$19))</f>
        <v>-</v>
      </c>
      <c r="P13" s="8"/>
      <c r="Q13" s="15">
        <f t="shared" si="1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3">
        <f t="shared" si="0"/>
        <v>0</v>
      </c>
      <c r="C14" s="24"/>
      <c r="D14" s="4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0" t="str">
        <f>IF(ISERROR(LOOKUP(B14,INDEX(Basis!$B$17:$D$19,,1),Basis!$A$17:$A$19)),"-",LOOKUP(B14,INDEX(Basis!$B$17:$D$19,,1),Basis!$A$17:$A$19))</f>
        <v>-</v>
      </c>
      <c r="Q14" s="15">
        <f t="shared" si="1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3">
        <f t="shared" si="0"/>
        <v>0</v>
      </c>
      <c r="C15" s="24"/>
      <c r="D15" s="4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0" t="str">
        <f>IF(ISERROR(LOOKUP(B15,INDEX(Basis!$B$17:$D$19,,1),Basis!$A$17:$A$19)),"-",LOOKUP(B15,INDEX(Basis!$B$17:$D$19,,1),Basis!$A$17:$A$19))</f>
        <v>-</v>
      </c>
      <c r="Q15" s="15">
        <f t="shared" si="1"/>
        <v>0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0">
        <f t="shared" si="0"/>
        <v>0</v>
      </c>
      <c r="C16" s="24"/>
      <c r="D16" s="4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50" t="str">
        <f>IF(ISERROR(LOOKUP(B16,INDEX(Basis!$B$17:$D$19,,1),Basis!$A$17:$A$19)),"-",LOOKUP(B16,INDEX(Basis!$B$17:$D$19,,1),Basis!$A$17:$A$19))</f>
        <v>-</v>
      </c>
      <c r="Q16" s="15">
        <f t="shared" si="1"/>
        <v>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0</v>
      </c>
      <c r="C17" s="24"/>
      <c r="D17" s="4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50" t="str">
        <f>IF(ISERROR(LOOKUP(B17,INDEX(Basis!$B$17:$D$19,,1),Basis!$A$17:$A$19)),"-",LOOKUP(B17,INDEX(Basis!$B$17:$D$19,,1),Basis!$A$17:$A$19))</f>
        <v>-</v>
      </c>
      <c r="Q17" s="15">
        <f t="shared" si="1"/>
        <v>0</v>
      </c>
      <c r="R17" s="15">
        <f aca="true" t="shared" si="3" ref="R17:AB26">COUNTIF($E17:$N17,R$6)*R$5</f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3">
        <f t="shared" si="0"/>
        <v>0</v>
      </c>
      <c r="C18" s="24"/>
      <c r="D18" s="4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50" t="str">
        <f>IF(ISERROR(LOOKUP(B18,INDEX(Basis!$B$17:$D$19,,1),Basis!$A$17:$A$19)),"-",LOOKUP(B18,INDEX(Basis!$B$17:$D$19,,1),Basis!$A$17:$A$19))</f>
        <v>-</v>
      </c>
      <c r="Q18" s="15">
        <f t="shared" si="1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0</v>
      </c>
      <c r="C19" s="24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0" t="str">
        <f>IF(ISERROR(LOOKUP(B19,INDEX(Basis!$B$17:$D$19,,1),Basis!$A$17:$A$19)),"-",LOOKUP(B19,INDEX(Basis!$B$17:$D$19,,1),Basis!$A$17:$A$19))</f>
        <v>-</v>
      </c>
      <c r="Q19" s="15">
        <f t="shared" si="1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0</v>
      </c>
      <c r="C20" s="24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50" t="str">
        <f>IF(ISERROR(LOOKUP(B20,INDEX(Basis!$B$17:$D$19,,1),Basis!$A$17:$A$19)),"-",LOOKUP(B20,INDEX(Basis!$B$17:$D$19,,1),Basis!$A$17:$A$19))</f>
        <v>-</v>
      </c>
      <c r="Q20" s="15">
        <f t="shared" si="1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50" t="str">
        <f>IF(ISERROR(LOOKUP(B21,INDEX(Basis!$B$17:$D$19,,1),Basis!$A$17:$A$19)),"-",LOOKUP(B21,INDEX(Basis!$B$17:$D$19,,1),Basis!$A$17:$A$19))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50" t="str">
        <f>IF(ISERROR(LOOKUP(B22,INDEX(Basis!$B$17:$D$19,,1),Basis!$A$17:$A$19)),"-",LOOKUP(B22,INDEX(Basis!$B$17:$D$19,,1),Basis!$A$17:$A$19))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0" t="str">
        <f>IF(ISERROR(LOOKUP(B23,INDEX(Basis!$B$17:$D$19,,1),Basis!$A$17:$A$19)),"-",LOOKUP(B23,INDEX(Basis!$B$17:$D$19,,1),Basis!$A$17:$A$19))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0</v>
      </c>
      <c r="C24" s="24"/>
      <c r="D24" s="2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0" t="str">
        <f>IF(ISERROR(LOOKUP(B24,INDEX(Basis!$B$17:$D$19,,1),Basis!$A$17:$A$19)),"-",LOOKUP(B24,INDEX(Basis!$B$17:$D$19,,1),Basis!$A$17:$A$19))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0" t="str">
        <f>IF(ISERROR(LOOKUP(B25,INDEX(Basis!$B$17:$D$19,,1),Basis!$A$17:$A$19)),"-",LOOKUP(B25,INDEX(Basis!$B$17:$D$19,,1),Basis!$A$17:$A$19))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50" t="str">
        <f>IF(ISERROR(LOOKUP(B26,INDEX(Basis!$B$17:$D$19,,1),Basis!$A$17:$A$19)),"-",LOOKUP(B26,INDEX(Basis!$B$17:$D$19,,1),Basis!$A$17:$A$19))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50" t="str">
        <f>IF(ISERROR(LOOKUP(B27,INDEX(Basis!$B$17:$D$19,,1),Basis!$A$17:$A$19)),"-",LOOKUP(B27,INDEX(Basis!$B$17:$D$19,,1),Basis!$A$17:$A$19))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0" t="str">
        <f>IF(ISERROR(LOOKUP(B28,INDEX(Basis!$B$17:$D$19,,1),Basis!$A$17:$A$19)),"-",LOOKUP(B28,INDEX(Basis!$B$17:$D$19,,1),Basis!$A$17:$A$19))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50" t="str">
        <f>IF(ISERROR(LOOKUP(B29,INDEX(Basis!$B$17:$D$19,,1),Basis!$A$17:$A$19)),"-",LOOKUP(B29,INDEX(Basis!$B$17:$D$19,,1),Basis!$A$17:$A$19))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50" t="str">
        <f>IF(ISERROR(LOOKUP(B30,INDEX(Basis!$B$17:$D$19,,1),Basis!$A$17:$A$19)),"-",LOOKUP(B30,INDEX(Basis!$B$17:$D$19,,1),Basis!$A$17:$A$19))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50" t="str">
        <f>IF(ISERROR(LOOKUP(B31,INDEX(Basis!$B$17:$D$19,,1),Basis!$A$17:$A$19)),"-",LOOKUP(B31,INDEX(Basis!$B$17:$D$19,,1),Basis!$A$17:$A$19))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50" t="str">
        <f>IF(ISERROR(LOOKUP(B32,INDEX(Basis!$B$17:$D$19,,1),Basis!$A$17:$A$19)),"-",LOOKUP(B32,INDEX(Basis!$B$17:$D$19,,1),Basis!$A$17:$A$19))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50" t="str">
        <f>IF(ISERROR(LOOKUP(B33,INDEX(Basis!$B$17:$D$19,,1),Basis!$A$17:$A$19)),"-",LOOKUP(B33,INDEX(Basis!$B$17:$D$19,,1),Basis!$A$17:$A$19))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50" t="str">
        <f>IF(ISERROR(LOOKUP(B34,INDEX(Basis!$B$17:$D$19,,1),Basis!$A$17:$A$19)),"-",LOOKUP(B34,INDEX(Basis!$B$17:$D$19,,1),Basis!$A$17:$A$19))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50" t="str">
        <f>IF(ISERROR(LOOKUP(B35,INDEX(Basis!$B$17:$D$19,,1),Basis!$A$17:$A$19)),"-",LOOKUP(B35,INDEX(Basis!$B$17:$D$19,,1),Basis!$A$17:$A$19))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50" t="str">
        <f>IF(ISERROR(LOOKUP(B36,INDEX(Basis!$B$17:$D$19,,1),Basis!$A$17:$A$19)),"-",LOOKUP(B36,INDEX(Basis!$B$17:$D$19,,1),Basis!$A$17:$A$19))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50" t="str">
        <f>IF(ISERROR(LOOKUP(B37,INDEX(Basis!$B$17:$D$19,,1),Basis!$A$17:$A$19)),"-",LOOKUP(B37,INDEX(Basis!$B$17:$D$19,,1),Basis!$A$17:$A$19))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0" t="str">
        <f>IF(ISERROR(LOOKUP(B38,INDEX(Basis!$B$17:$D$19,,1),Basis!$A$17:$A$19)),"-",LOOKUP(B38,INDEX(Basis!$B$17:$D$19,,1),Basis!$A$17:$A$19))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50" t="str">
        <f>IF(ISERROR(LOOKUP(B39,INDEX(Basis!$B$17:$D$19,,1),Basis!$A$17:$A$19)),"-",LOOKUP(B39,INDEX(Basis!$B$17:$D$19,,1),Basis!$A$17:$A$19))</f>
        <v>-</v>
      </c>
      <c r="Q39" s="15">
        <f aca="true" t="shared" si="7" ref="Q39:Q56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0" t="str">
        <f>IF(ISERROR(LOOKUP(B40,INDEX(Basis!$B$17:$D$19,,1),Basis!$A$17:$A$19)),"-",LOOKUP(B40,INDEX(Basis!$B$17:$D$19,,1),Basis!$A$17:$A$19))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0" t="str">
        <f>IF(ISERROR(LOOKUP(B41,INDEX(Basis!$B$17:$D$19,,1),Basis!$A$17:$A$19)),"-",LOOKUP(B41,INDEX(Basis!$B$17:$D$19,,1),Basis!$A$17:$A$19))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50" t="str">
        <f>IF(ISERROR(LOOKUP(B42,INDEX(Basis!$B$17:$D$19,,1),Basis!$A$17:$A$19)),"-",LOOKUP(B42,INDEX(Basis!$B$17:$D$19,,1),Basis!$A$17:$A$19))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50" t="str">
        <f>IF(ISERROR(LOOKUP(B43,INDEX(Basis!$B$17:$D$19,,1),Basis!$A$17:$A$19)),"-",LOOKUP(B43,INDEX(Basis!$B$17:$D$19,,1),Basis!$A$17:$A$19))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50" t="str">
        <f>IF(ISERROR(LOOKUP(B44,INDEX(Basis!$B$17:$D$19,,1),Basis!$A$17:$A$19)),"-",LOOKUP(B44,INDEX(Basis!$B$17:$D$19,,1),Basis!$A$17:$A$19))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50" t="str">
        <f>IF(ISERROR(LOOKUP(B45,INDEX(Basis!$B$17:$D$19,,1),Basis!$A$17:$A$19)),"-",LOOKUP(B45,INDEX(Basis!$B$17:$D$19,,1),Basis!$A$17:$A$19))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50" t="str">
        <f>IF(ISERROR(LOOKUP(B46,INDEX(Basis!$B$17:$D$19,,1),Basis!$A$17:$A$19)),"-",LOOKUP(B46,INDEX(Basis!$B$17:$D$19,,1),Basis!$A$17:$A$19))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50" t="str">
        <f>IF(ISERROR(LOOKUP(B47,INDEX(Basis!$B$17:$D$19,,1),Basis!$A$17:$A$19)),"-",LOOKUP(B47,INDEX(Basis!$B$17:$D$19,,1),Basis!$A$17:$A$19))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50" t="str">
        <f>IF(ISERROR(LOOKUP(B48,INDEX(Basis!$B$17:$D$19,,1),Basis!$A$17:$A$19)),"-",LOOKUP(B48,INDEX(Basis!$B$17:$D$19,,1),Basis!$A$17:$A$19))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50" t="str">
        <f>IF(ISERROR(LOOKUP(B49,INDEX(Basis!$B$17:$D$19,,1),Basis!$A$17:$A$19)),"-",LOOKUP(B49,INDEX(Basis!$B$17:$D$19,,1),Basis!$A$17:$A$19))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50" t="str">
        <f>IF(ISERROR(LOOKUP(B50,INDEX(Basis!$B$17:$D$19,,1),Basis!$A$17:$A$19)),"-",LOOKUP(B50,INDEX(Basis!$B$17:$D$19,,1),Basis!$A$17:$A$19))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50" t="str">
        <f>IF(ISERROR(LOOKUP(B51,INDEX(Basis!$B$17:$D$19,,1),Basis!$A$17:$A$19)),"-",LOOKUP(B51,INDEX(Basis!$B$17:$D$19,,1),Basis!$A$17:$A$19))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50" t="str">
        <f>IF(ISERROR(LOOKUP(B52,INDEX(Basis!$B$17:$D$19,,1),Basis!$A$17:$A$19)),"-",LOOKUP(B52,INDEX(Basis!$B$17:$D$19,,1),Basis!$A$17:$A$19))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50" t="str">
        <f>IF(ISERROR(LOOKUP(B53,INDEX(Basis!$B$17:$D$19,,1),Basis!$A$17:$A$19)),"-",LOOKUP(B53,INDEX(Basis!$B$17:$D$19,,1),Basis!$A$17:$A$19))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50" t="str">
        <f>IF(ISERROR(LOOKUP(B54,INDEX(Basis!$B$17:$D$19,,1),Basis!$A$17:$A$19)),"-",LOOKUP(B54,INDEX(Basis!$B$17:$D$19,,1),Basis!$A$17:$A$19))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50" t="str">
        <f>IF(ISERROR(LOOKUP(B55,INDEX(Basis!$B$17:$D$19,,1),Basis!$A$17:$A$19)),"-",LOOKUP(B55,INDEX(Basis!$B$17:$D$19,,1),Basis!$A$17:$A$19))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51" t="str">
        <f>IF(ISERROR(LOOKUP(B56,INDEX(Basis!$B$17:$D$19,,1),Basis!$A$17:$A$19)),"-",LOOKUP(B56,INDEX(Basis!$B$17:$D$19,,1),Basis!$A$17:$A$19))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 sheet="1" objects="1" scenarios="1"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5905511811023623" top="0.5905511811023623" bottom="0.5905511811023623" header="0.31496062992125984" footer="0.31496062992125984"/>
  <pageSetup horizontalDpi="300" verticalDpi="3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>
    <tabColor indexed="53"/>
  </sheetPr>
  <dimension ref="A1:AD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D16" sqref="D16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6.421875" style="0" bestFit="1" customWidth="1"/>
    <col min="4" max="4" width="30.7109375" style="0" customWidth="1"/>
    <col min="5" max="5" width="20.7109375" style="0" customWidth="1"/>
    <col min="6" max="15" width="4.140625" style="0" customWidth="1"/>
    <col min="16" max="16" width="11.7109375" style="2" customWidth="1"/>
    <col min="17" max="17" width="4.140625" style="2" customWidth="1"/>
    <col min="18" max="29" width="3.140625" style="0" hidden="1" customWidth="1"/>
  </cols>
  <sheetData>
    <row r="1" spans="1:17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  <c r="Q1"/>
    </row>
    <row r="2" spans="2:29" ht="18">
      <c r="B2" s="3"/>
      <c r="C2" s="3"/>
      <c r="D2" s="4"/>
      <c r="E2" s="44" t="s">
        <v>22</v>
      </c>
      <c r="F2" s="76">
        <f>Basis!B4</f>
        <v>43722</v>
      </c>
      <c r="G2" s="76"/>
      <c r="H2" s="76"/>
      <c r="I2" s="76"/>
      <c r="J2" s="5"/>
      <c r="K2" s="5"/>
      <c r="L2" s="5"/>
      <c r="M2" s="5"/>
      <c r="N2" s="5"/>
      <c r="O2" s="5"/>
      <c r="P2" s="1"/>
      <c r="Q2"/>
      <c r="U2" s="8"/>
      <c r="V2" s="8"/>
      <c r="W2" s="8"/>
      <c r="X2" s="8"/>
      <c r="Y2" s="8"/>
      <c r="Z2" s="8"/>
      <c r="AA2" s="8"/>
      <c r="AB2" s="8"/>
      <c r="AC2" s="8"/>
    </row>
    <row r="3" spans="1:29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61"/>
      <c r="Q3"/>
      <c r="U3" s="8"/>
      <c r="V3" s="8"/>
      <c r="W3" s="8"/>
      <c r="X3" s="8"/>
      <c r="Y3" s="8"/>
      <c r="Z3" s="8"/>
      <c r="AA3" s="8"/>
      <c r="AB3" s="8"/>
      <c r="AC3" s="8"/>
    </row>
    <row r="4" spans="1:29" ht="24" customHeight="1" thickBot="1">
      <c r="A4" s="89" t="s">
        <v>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90"/>
      <c r="N4" s="90"/>
      <c r="O4" s="90"/>
      <c r="P4" s="90"/>
      <c r="Q4"/>
      <c r="U4" s="8"/>
      <c r="V4" s="8"/>
      <c r="W4" s="8"/>
      <c r="X4" s="8"/>
      <c r="Y4" s="8"/>
      <c r="Z4" s="8"/>
      <c r="AA4" s="8"/>
      <c r="AB4" s="8"/>
      <c r="AC4" s="8"/>
    </row>
    <row r="5" spans="1:30" ht="45" customHeight="1" thickBot="1">
      <c r="A5" s="11" t="s">
        <v>1</v>
      </c>
      <c r="B5" s="11" t="s">
        <v>2</v>
      </c>
      <c r="C5" s="34" t="s">
        <v>12</v>
      </c>
      <c r="D5" s="12" t="s">
        <v>3</v>
      </c>
      <c r="E5" s="13" t="s">
        <v>4</v>
      </c>
      <c r="F5" s="74" t="s">
        <v>5</v>
      </c>
      <c r="G5" s="75"/>
      <c r="H5" s="75"/>
      <c r="I5" s="75"/>
      <c r="J5" s="75"/>
      <c r="K5" s="75"/>
      <c r="L5" s="75"/>
      <c r="M5" s="75"/>
      <c r="N5" s="75"/>
      <c r="O5" s="75"/>
      <c r="P5" s="14" t="s">
        <v>6</v>
      </c>
      <c r="R5" s="15"/>
      <c r="S5" s="15">
        <v>1E+18</v>
      </c>
      <c r="T5" s="15">
        <v>10000000000000000</v>
      </c>
      <c r="U5" s="15">
        <v>100000000000000</v>
      </c>
      <c r="V5" s="15">
        <v>1000000000000</v>
      </c>
      <c r="W5" s="15">
        <v>10000000000</v>
      </c>
      <c r="X5" s="15">
        <v>100000000</v>
      </c>
      <c r="Y5" s="15">
        <v>1000000</v>
      </c>
      <c r="Z5" s="15">
        <v>10000</v>
      </c>
      <c r="AA5" s="15">
        <v>100</v>
      </c>
      <c r="AB5" s="15">
        <v>1</v>
      </c>
      <c r="AC5" s="15">
        <v>0</v>
      </c>
      <c r="AD5" s="2"/>
    </row>
    <row r="6" spans="3:30" ht="13.5" thickBot="1">
      <c r="C6" s="35"/>
      <c r="R6" s="16" t="s">
        <v>7</v>
      </c>
      <c r="S6" s="17">
        <v>10</v>
      </c>
      <c r="T6" s="18">
        <v>9</v>
      </c>
      <c r="U6" s="18">
        <v>8</v>
      </c>
      <c r="V6" s="18">
        <v>7</v>
      </c>
      <c r="W6" s="18">
        <v>6</v>
      </c>
      <c r="X6" s="18">
        <v>5</v>
      </c>
      <c r="Y6" s="18">
        <v>4</v>
      </c>
      <c r="Z6" s="18">
        <v>3</v>
      </c>
      <c r="AA6" s="18">
        <v>2</v>
      </c>
      <c r="AB6" s="18">
        <v>1</v>
      </c>
      <c r="AC6" s="18">
        <v>0</v>
      </c>
      <c r="AD6" s="2"/>
    </row>
    <row r="7" spans="1:30" ht="15">
      <c r="A7" s="19">
        <v>1</v>
      </c>
      <c r="B7" s="20">
        <f aca="true" t="shared" si="0" ref="B7:B38">SUM(F7:O7)</f>
        <v>85</v>
      </c>
      <c r="C7" s="37">
        <v>1</v>
      </c>
      <c r="D7" s="24" t="s">
        <v>90</v>
      </c>
      <c r="E7" s="46" t="s">
        <v>69</v>
      </c>
      <c r="F7" s="24">
        <v>10</v>
      </c>
      <c r="G7" s="24">
        <v>10</v>
      </c>
      <c r="H7" s="24">
        <v>10</v>
      </c>
      <c r="I7" s="24">
        <v>9</v>
      </c>
      <c r="J7" s="24">
        <v>8</v>
      </c>
      <c r="K7" s="24">
        <v>6</v>
      </c>
      <c r="L7" s="24">
        <v>7</v>
      </c>
      <c r="M7" s="24">
        <v>7</v>
      </c>
      <c r="N7" s="24">
        <v>9</v>
      </c>
      <c r="O7" s="25">
        <v>9</v>
      </c>
      <c r="P7" s="21" t="str">
        <f>IF(AND(COUNT(F7:O7)&gt;0,C7=""),"AK ?",IF(ISERROR(LOOKUP(B7,INDEX(Basis!$B$17:$D$19,,C7),Basis!$A$17:$A$19)),"-",LOOKUP(B7,INDEX(Basis!$B$17:$D$19,,C7),Basis!$A$17:$A$19)))</f>
        <v>Silber</v>
      </c>
      <c r="R7" s="15">
        <f aca="true" t="shared" si="1" ref="R7:R38">SUM(S7:AC7)</f>
        <v>3.03010201E+18</v>
      </c>
      <c r="S7" s="15">
        <f aca="true" t="shared" si="2" ref="S7:AC16">COUNTIF($F7:$O7,S$6)*S$5</f>
        <v>3E+18</v>
      </c>
      <c r="T7" s="15">
        <f t="shared" si="2"/>
        <v>30000000000000000</v>
      </c>
      <c r="U7" s="15">
        <f t="shared" si="2"/>
        <v>100000000000000</v>
      </c>
      <c r="V7" s="15">
        <f t="shared" si="2"/>
        <v>2000000000000</v>
      </c>
      <c r="W7" s="15">
        <f t="shared" si="2"/>
        <v>10000000000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15">
        <f t="shared" si="2"/>
        <v>0</v>
      </c>
      <c r="AD7" s="2"/>
    </row>
    <row r="8" spans="1:30" ht="15">
      <c r="A8" s="19">
        <v>2</v>
      </c>
      <c r="B8" s="23">
        <f t="shared" si="0"/>
        <v>84</v>
      </c>
      <c r="C8" s="37">
        <v>2</v>
      </c>
      <c r="D8" s="30" t="s">
        <v>129</v>
      </c>
      <c r="E8" s="47" t="s">
        <v>130</v>
      </c>
      <c r="F8" s="24">
        <v>10</v>
      </c>
      <c r="G8" s="24">
        <v>9</v>
      </c>
      <c r="H8" s="24">
        <v>7</v>
      </c>
      <c r="I8" s="24">
        <v>9</v>
      </c>
      <c r="J8" s="24">
        <v>5</v>
      </c>
      <c r="K8" s="24">
        <v>7</v>
      </c>
      <c r="L8" s="24">
        <v>9</v>
      </c>
      <c r="M8" s="24">
        <v>10</v>
      </c>
      <c r="N8" s="24">
        <v>9</v>
      </c>
      <c r="O8" s="25">
        <v>9</v>
      </c>
      <c r="P8" s="22" t="str">
        <f>IF(AND(COUNT(F8:O8)&gt;0,C8=""),"AK ?",IF(ISERROR(LOOKUP(B8,INDEX(Basis!$B$17:$D$19,,C8),Basis!$A$17:$A$19)),"-",LOOKUP(B8,INDEX(Basis!$B$17:$D$19,,C8),Basis!$A$17:$A$19)))</f>
        <v>Silber</v>
      </c>
      <c r="R8" s="15">
        <f t="shared" si="1"/>
        <v>2.0500020001E+18</v>
      </c>
      <c r="S8" s="15">
        <f t="shared" si="2"/>
        <v>2E+18</v>
      </c>
      <c r="T8" s="15">
        <f t="shared" si="2"/>
        <v>50000000000000000</v>
      </c>
      <c r="U8" s="15">
        <f t="shared" si="2"/>
        <v>0</v>
      </c>
      <c r="V8" s="15">
        <f t="shared" si="2"/>
        <v>2000000000000</v>
      </c>
      <c r="W8" s="15">
        <f t="shared" si="2"/>
        <v>0</v>
      </c>
      <c r="X8" s="15">
        <f t="shared" si="2"/>
        <v>100000000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15">
        <f t="shared" si="2"/>
        <v>0</v>
      </c>
      <c r="AD8" s="2"/>
    </row>
    <row r="9" spans="1:30" ht="15">
      <c r="A9" s="19">
        <v>3</v>
      </c>
      <c r="B9" s="23">
        <f t="shared" si="0"/>
        <v>81</v>
      </c>
      <c r="C9" s="37">
        <v>1</v>
      </c>
      <c r="D9" s="24" t="s">
        <v>118</v>
      </c>
      <c r="E9" s="46" t="s">
        <v>117</v>
      </c>
      <c r="F9" s="24">
        <v>6</v>
      </c>
      <c r="G9" s="24">
        <v>9</v>
      </c>
      <c r="H9" s="24">
        <v>9</v>
      </c>
      <c r="I9" s="24">
        <v>9</v>
      </c>
      <c r="J9" s="24">
        <v>9</v>
      </c>
      <c r="K9" s="24">
        <v>10</v>
      </c>
      <c r="L9" s="24">
        <v>9</v>
      </c>
      <c r="M9" s="24">
        <v>3</v>
      </c>
      <c r="N9" s="24">
        <v>9</v>
      </c>
      <c r="O9" s="25">
        <v>8</v>
      </c>
      <c r="P9" s="22" t="str">
        <f>IF(AND(COUNT(F9:O9)&gt;0,C9=""),"AK ?",IF(ISERROR(LOOKUP(B9,INDEX(Basis!$B$17:$D$19,,C9),Basis!$A$17:$A$19)),"-",LOOKUP(B9,INDEX(Basis!$B$17:$D$19,,C9),Basis!$A$17:$A$19)))</f>
        <v>Bronze</v>
      </c>
      <c r="R9" s="15">
        <f t="shared" si="1"/>
        <v>1.06010001000001E+18</v>
      </c>
      <c r="S9" s="15">
        <f t="shared" si="2"/>
        <v>1E+18</v>
      </c>
      <c r="T9" s="15">
        <f t="shared" si="2"/>
        <v>60000000000000000</v>
      </c>
      <c r="U9" s="15">
        <f t="shared" si="2"/>
        <v>100000000000000</v>
      </c>
      <c r="V9" s="15">
        <f t="shared" si="2"/>
        <v>0</v>
      </c>
      <c r="W9" s="15">
        <f t="shared" si="2"/>
        <v>10000000000</v>
      </c>
      <c r="X9" s="15">
        <f t="shared" si="2"/>
        <v>0</v>
      </c>
      <c r="Y9" s="15">
        <f t="shared" si="2"/>
        <v>0</v>
      </c>
      <c r="Z9" s="15">
        <f t="shared" si="2"/>
        <v>10000</v>
      </c>
      <c r="AA9" s="15">
        <f t="shared" si="2"/>
        <v>0</v>
      </c>
      <c r="AB9" s="15">
        <f t="shared" si="2"/>
        <v>0</v>
      </c>
      <c r="AC9" s="15">
        <f t="shared" si="2"/>
        <v>0</v>
      </c>
      <c r="AD9" s="2"/>
    </row>
    <row r="10" spans="1:30" ht="15">
      <c r="A10" s="19">
        <v>4</v>
      </c>
      <c r="B10" s="20">
        <f t="shared" si="0"/>
        <v>73</v>
      </c>
      <c r="C10" s="37">
        <v>1</v>
      </c>
      <c r="D10" s="24" t="s">
        <v>126</v>
      </c>
      <c r="E10" s="46" t="s">
        <v>40</v>
      </c>
      <c r="F10" s="24">
        <v>8</v>
      </c>
      <c r="G10" s="24">
        <v>7</v>
      </c>
      <c r="H10" s="24">
        <v>6</v>
      </c>
      <c r="I10" s="24">
        <v>6</v>
      </c>
      <c r="J10" s="24">
        <v>5</v>
      </c>
      <c r="K10" s="24">
        <v>8</v>
      </c>
      <c r="L10" s="24">
        <v>6</v>
      </c>
      <c r="M10" s="24">
        <v>10</v>
      </c>
      <c r="N10" s="24">
        <v>7</v>
      </c>
      <c r="O10" s="25">
        <v>10</v>
      </c>
      <c r="P10" s="22" t="str">
        <f>IF(AND(COUNT(F10:O10)&gt;0,C10=""),"AK ?",IF(ISERROR(LOOKUP(B10,INDEX(Basis!$B$17:$D$19,,C10),Basis!$A$17:$A$19)),"-",LOOKUP(B10,INDEX(Basis!$B$17:$D$19,,C10),Basis!$A$17:$A$19)))</f>
        <v>-</v>
      </c>
      <c r="R10" s="15">
        <f t="shared" si="1"/>
        <v>2.0002020301E+18</v>
      </c>
      <c r="S10" s="15">
        <f t="shared" si="2"/>
        <v>2E+18</v>
      </c>
      <c r="T10" s="15">
        <f t="shared" si="2"/>
        <v>0</v>
      </c>
      <c r="U10" s="15">
        <f t="shared" si="2"/>
        <v>200000000000000</v>
      </c>
      <c r="V10" s="15">
        <f t="shared" si="2"/>
        <v>2000000000000</v>
      </c>
      <c r="W10" s="15">
        <f t="shared" si="2"/>
        <v>30000000000</v>
      </c>
      <c r="X10" s="15">
        <f t="shared" si="2"/>
        <v>100000000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15">
        <f t="shared" si="2"/>
        <v>0</v>
      </c>
      <c r="AD10" s="2"/>
    </row>
    <row r="11" spans="1:30" ht="15">
      <c r="A11" s="19">
        <v>5</v>
      </c>
      <c r="B11" s="20">
        <f t="shared" si="0"/>
        <v>69</v>
      </c>
      <c r="C11" s="37">
        <v>3</v>
      </c>
      <c r="D11" s="24" t="s">
        <v>105</v>
      </c>
      <c r="E11" s="46" t="s">
        <v>47</v>
      </c>
      <c r="F11" s="24">
        <v>4</v>
      </c>
      <c r="G11" s="24">
        <v>8</v>
      </c>
      <c r="H11" s="24">
        <v>4</v>
      </c>
      <c r="I11" s="24">
        <v>7</v>
      </c>
      <c r="J11" s="24">
        <v>9</v>
      </c>
      <c r="K11" s="24">
        <v>6</v>
      </c>
      <c r="L11" s="24">
        <v>4</v>
      </c>
      <c r="M11" s="24">
        <v>10</v>
      </c>
      <c r="N11" s="24">
        <v>8</v>
      </c>
      <c r="O11" s="25">
        <v>9</v>
      </c>
      <c r="P11" s="22" t="str">
        <f>IF(AND(COUNT(F11:O11)&gt;0,C11=""),"AK ?",IF(ISERROR(LOOKUP(B11,INDEX(Basis!$B$17:$D$19,,C11),Basis!$A$17:$A$19)),"-",LOOKUP(B11,INDEX(Basis!$B$17:$D$19,,C11),Basis!$A$17:$A$19)))</f>
        <v>-</v>
      </c>
      <c r="R11" s="15">
        <f t="shared" si="1"/>
        <v>1.020201010003E+18</v>
      </c>
      <c r="S11" s="15">
        <f t="shared" si="2"/>
        <v>1E+18</v>
      </c>
      <c r="T11" s="15">
        <f t="shared" si="2"/>
        <v>20000000000000000</v>
      </c>
      <c r="U11" s="15">
        <f t="shared" si="2"/>
        <v>200000000000000</v>
      </c>
      <c r="V11" s="15">
        <f t="shared" si="2"/>
        <v>1000000000000</v>
      </c>
      <c r="W11" s="15">
        <f t="shared" si="2"/>
        <v>10000000000</v>
      </c>
      <c r="X11" s="15">
        <f t="shared" si="2"/>
        <v>0</v>
      </c>
      <c r="Y11" s="15">
        <f t="shared" si="2"/>
        <v>3000000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2"/>
    </row>
    <row r="12" spans="1:30" ht="15">
      <c r="A12" s="19">
        <v>6</v>
      </c>
      <c r="B12" s="20">
        <f t="shared" si="0"/>
        <v>15</v>
      </c>
      <c r="C12" s="37">
        <v>1</v>
      </c>
      <c r="D12" s="24" t="s">
        <v>83</v>
      </c>
      <c r="E12" s="46" t="s">
        <v>47</v>
      </c>
      <c r="F12" s="24">
        <v>3</v>
      </c>
      <c r="G12" s="24">
        <v>3</v>
      </c>
      <c r="H12" s="24">
        <v>6</v>
      </c>
      <c r="I12" s="24">
        <v>3</v>
      </c>
      <c r="J12" s="24">
        <v>0</v>
      </c>
      <c r="K12" s="24"/>
      <c r="L12" s="24"/>
      <c r="M12" s="24"/>
      <c r="N12" s="24"/>
      <c r="O12" s="25"/>
      <c r="P12" s="22" t="str">
        <f>IF(AND(COUNT(F12:O12)&gt;0,C12=""),"AK ?",IF(ISERROR(LOOKUP(B12,INDEX(Basis!$B$17:$D$19,,C12),Basis!$A$17:$A$19)),"-",LOOKUP(B12,INDEX(Basis!$B$17:$D$19,,C12),Basis!$A$17:$A$19)))</f>
        <v>-</v>
      </c>
      <c r="R12" s="15">
        <f t="shared" si="1"/>
        <v>10000030000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10000000000</v>
      </c>
      <c r="X12" s="15">
        <f t="shared" si="2"/>
        <v>0</v>
      </c>
      <c r="Y12" s="15">
        <f t="shared" si="2"/>
        <v>0</v>
      </c>
      <c r="Z12" s="15">
        <f t="shared" si="2"/>
        <v>30000</v>
      </c>
      <c r="AA12" s="15">
        <f t="shared" si="2"/>
        <v>0</v>
      </c>
      <c r="AB12" s="15">
        <f t="shared" si="2"/>
        <v>0</v>
      </c>
      <c r="AC12" s="15">
        <f t="shared" si="2"/>
        <v>0</v>
      </c>
      <c r="AD12" s="2"/>
    </row>
    <row r="13" spans="1:30" ht="15">
      <c r="A13" s="19">
        <v>7</v>
      </c>
      <c r="B13" s="20">
        <f t="shared" si="0"/>
        <v>0</v>
      </c>
      <c r="C13" s="37"/>
      <c r="D13" s="24"/>
      <c r="E13" s="46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2" t="str">
        <f>IF(AND(COUNT(F13:O13)&gt;0,C13=""),"AK ?",IF(ISERROR(LOOKUP(B13,INDEX(Basis!$B$17:$D$19,,C13),Basis!$A$17:$A$19)),"-",LOOKUP(B13,INDEX(Basis!$B$17:$D$19,,C13),Basis!$A$17:$A$19)))</f>
        <v>-</v>
      </c>
      <c r="Q13" s="8"/>
      <c r="R13" s="15">
        <f t="shared" si="1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2"/>
    </row>
    <row r="14" spans="1:30" ht="15">
      <c r="A14" s="19">
        <v>8</v>
      </c>
      <c r="B14" s="20">
        <f t="shared" si="0"/>
        <v>0</v>
      </c>
      <c r="C14" s="37"/>
      <c r="D14" s="24"/>
      <c r="E14" s="46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2" t="str">
        <f>IF(AND(COUNT(F14:O14)&gt;0,C14=""),"AK ?",IF(ISERROR(LOOKUP(B14,INDEX(Basis!$B$17:$D$19,,C14),Basis!$A$17:$A$19)),"-",LOOKUP(B14,INDEX(Basis!$B$17:$D$19,,C14),Basis!$A$17:$A$19)))</f>
        <v>-</v>
      </c>
      <c r="R14" s="15">
        <f t="shared" si="1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15">
        <f t="shared" si="2"/>
        <v>0</v>
      </c>
      <c r="AD14" s="2"/>
    </row>
    <row r="15" spans="1:29" ht="15">
      <c r="A15" s="19">
        <v>9</v>
      </c>
      <c r="B15" s="20">
        <f t="shared" si="0"/>
        <v>0</v>
      </c>
      <c r="C15" s="37"/>
      <c r="D15" s="24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2" t="str">
        <f>IF(AND(COUNT(F15:O15)&gt;0,C15=""),"AK ?",IF(ISERROR(LOOKUP(B15,INDEX(Basis!$B$17:$D$19,,C15),Basis!$A$17:$A$19)),"-",LOOKUP(B15,INDEX(Basis!$B$17:$D$19,,C15),Basis!$A$17:$A$19)))</f>
        <v>-</v>
      </c>
      <c r="R15" s="15">
        <f t="shared" si="1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</row>
    <row r="16" spans="1:29" ht="15">
      <c r="A16" s="19">
        <v>10</v>
      </c>
      <c r="B16" s="20">
        <f t="shared" si="0"/>
        <v>0</v>
      </c>
      <c r="C16" s="37"/>
      <c r="D16" s="24"/>
      <c r="E16" s="46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2" t="str">
        <f>IF(AND(COUNT(F16:O16)&gt;0,C16=""),"AK ?",IF(ISERROR(LOOKUP(B16,INDEX(Basis!$B$17:$D$19,,C16),Basis!$A$17:$A$19)),"-",LOOKUP(B16,INDEX(Basis!$B$17:$D$19,,C16),Basis!$A$17:$A$19)))</f>
        <v>-</v>
      </c>
      <c r="R16" s="15">
        <f t="shared" si="1"/>
        <v>0</v>
      </c>
      <c r="S16" s="15">
        <f t="shared" si="2"/>
        <v>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C16" s="15">
        <f t="shared" si="2"/>
        <v>0</v>
      </c>
    </row>
    <row r="17" spans="1:29" ht="15">
      <c r="A17" s="19">
        <v>11</v>
      </c>
      <c r="B17" s="20">
        <f t="shared" si="0"/>
        <v>0</v>
      </c>
      <c r="C17" s="37"/>
      <c r="D17" s="24"/>
      <c r="E17" s="46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2" t="str">
        <f>IF(AND(COUNT(F17:O17)&gt;0,C17=""),"AK ?",IF(ISERROR(LOOKUP(B17,INDEX(Basis!$B$17:$D$19,,C17),Basis!$A$17:$A$19)),"-",LOOKUP(B17,INDEX(Basis!$B$17:$D$19,,C17),Basis!$A$17:$A$19)))</f>
        <v>-</v>
      </c>
      <c r="R17" s="15">
        <f t="shared" si="1"/>
        <v>0</v>
      </c>
      <c r="S17" s="15">
        <f aca="true" t="shared" si="3" ref="S17:AC26">COUNTIF($F17:$O17,S$6)*S$5</f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  <c r="AC17" s="15">
        <f t="shared" si="3"/>
        <v>0</v>
      </c>
    </row>
    <row r="18" spans="1:29" ht="15">
      <c r="A18" s="19">
        <v>12</v>
      </c>
      <c r="B18" s="23">
        <f t="shared" si="0"/>
        <v>0</v>
      </c>
      <c r="C18" s="37"/>
      <c r="D18" s="24"/>
      <c r="E18" s="46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2" t="str">
        <f>IF(AND(COUNT(F18:O18)&gt;0,C18=""),"AK ?",IF(ISERROR(LOOKUP(B18,INDEX(Basis!$B$17:$D$19,,C18),Basis!$A$17:$A$19)),"-",LOOKUP(B18,INDEX(Basis!$B$17:$D$19,,C18),Basis!$A$17:$A$19)))</f>
        <v>-</v>
      </c>
      <c r="R18" s="15">
        <f t="shared" si="1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  <c r="AC18" s="15">
        <f t="shared" si="3"/>
        <v>0</v>
      </c>
    </row>
    <row r="19" spans="1:29" ht="15">
      <c r="A19" s="19">
        <v>13</v>
      </c>
      <c r="B19" s="20">
        <f t="shared" si="0"/>
        <v>0</v>
      </c>
      <c r="C19" s="37"/>
      <c r="D19" s="24"/>
      <c r="E19" s="4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 t="str">
        <f>IF(AND(COUNT(F19:O19)&gt;0,C19=""),"AK ?",IF(ISERROR(LOOKUP(B19,INDEX(Basis!$B$17:$D$19,,C19),Basis!$A$17:$A$19)),"-",LOOKUP(B19,INDEX(Basis!$B$17:$D$19,,C19),Basis!$A$17:$A$19)))</f>
        <v>-</v>
      </c>
      <c r="R19" s="15">
        <f t="shared" si="1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  <c r="AC19" s="15">
        <f t="shared" si="3"/>
        <v>0</v>
      </c>
    </row>
    <row r="20" spans="1:29" ht="15">
      <c r="A20" s="19">
        <v>14</v>
      </c>
      <c r="B20" s="20">
        <f t="shared" si="0"/>
        <v>0</v>
      </c>
      <c r="C20" s="37"/>
      <c r="D20" s="24"/>
      <c r="E20" s="4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 t="str">
        <f>IF(AND(COUNT(F20:O20)&gt;0,C20=""),"AK ?",IF(ISERROR(LOOKUP(B20,INDEX(Basis!$B$17:$D$19,,C20),Basis!$A$17:$A$19)),"-",LOOKUP(B20,INDEX(Basis!$B$17:$D$19,,C20),Basis!$A$17:$A$19)))</f>
        <v>-</v>
      </c>
      <c r="R20" s="15">
        <f t="shared" si="1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</row>
    <row r="21" spans="1:29" ht="15">
      <c r="A21" s="19">
        <v>15</v>
      </c>
      <c r="B21" s="20">
        <f t="shared" si="0"/>
        <v>0</v>
      </c>
      <c r="C21" s="37"/>
      <c r="D21" s="24"/>
      <c r="E21" s="4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 t="str">
        <f>IF(AND(COUNT(F21:O21)&gt;0,C21=""),"AK ?",IF(ISERROR(LOOKUP(B21,INDEX(Basis!$B$17:$D$19,,C21),Basis!$A$17:$A$19)),"-",LOOKUP(B21,INDEX(Basis!$B$17:$D$19,,C21),Basis!$A$17:$A$19)))</f>
        <v>-</v>
      </c>
      <c r="R21" s="15">
        <f t="shared" si="1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  <c r="AC21" s="15">
        <f t="shared" si="3"/>
        <v>0</v>
      </c>
    </row>
    <row r="22" spans="1:29" ht="15">
      <c r="A22" s="19">
        <v>16</v>
      </c>
      <c r="B22" s="20">
        <f t="shared" si="0"/>
        <v>0</v>
      </c>
      <c r="C22" s="37"/>
      <c r="D22" s="24"/>
      <c r="E22" s="26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2" t="str">
        <f>IF(AND(COUNT(F22:O22)&gt;0,C22=""),"AK ?",IF(ISERROR(LOOKUP(B22,INDEX(Basis!$B$17:$D$19,,C22),Basis!$A$17:$A$19)),"-",LOOKUP(B22,INDEX(Basis!$B$17:$D$19,,C22),Basis!$A$17:$A$19)))</f>
        <v>-</v>
      </c>
      <c r="R22" s="15">
        <f t="shared" si="1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  <c r="AC22" s="15">
        <f t="shared" si="3"/>
        <v>0</v>
      </c>
    </row>
    <row r="23" spans="1:29" ht="15">
      <c r="A23" s="19">
        <v>17</v>
      </c>
      <c r="B23" s="20">
        <f t="shared" si="0"/>
        <v>0</v>
      </c>
      <c r="C23" s="37"/>
      <c r="D23" s="24"/>
      <c r="E23" s="26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2" t="str">
        <f>IF(AND(COUNT(F23:O23)&gt;0,C23=""),"AK ?",IF(ISERROR(LOOKUP(B23,INDEX(Basis!$B$17:$D$19,,C23),Basis!$A$17:$A$19)),"-",LOOKUP(B23,INDEX(Basis!$B$17:$D$19,,C23),Basis!$A$17:$A$19)))</f>
        <v>-</v>
      </c>
      <c r="R23" s="15">
        <f t="shared" si="1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  <c r="AC23" s="15">
        <f t="shared" si="3"/>
        <v>0</v>
      </c>
    </row>
    <row r="24" spans="1:29" ht="15">
      <c r="A24" s="19">
        <v>18</v>
      </c>
      <c r="B24" s="20">
        <f t="shared" si="0"/>
        <v>0</v>
      </c>
      <c r="C24" s="37"/>
      <c r="D24" s="24"/>
      <c r="E24" s="26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2" t="str">
        <f>IF(AND(COUNT(F24:O24)&gt;0,C24=""),"AK ?",IF(ISERROR(LOOKUP(B24,INDEX(Basis!$B$17:$D$19,,C24),Basis!$A$17:$A$19)),"-",LOOKUP(B24,INDEX(Basis!$B$17:$D$19,,C24),Basis!$A$17:$A$19)))</f>
        <v>-</v>
      </c>
      <c r="R24" s="15">
        <f t="shared" si="1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  <c r="AC24" s="15">
        <f t="shared" si="3"/>
        <v>0</v>
      </c>
    </row>
    <row r="25" spans="1:29" ht="15">
      <c r="A25" s="19">
        <v>19</v>
      </c>
      <c r="B25" s="20">
        <f t="shared" si="0"/>
        <v>0</v>
      </c>
      <c r="C25" s="37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2" t="str">
        <f>IF(AND(COUNT(F25:O25)&gt;0,C25=""),"AK ?",IF(ISERROR(LOOKUP(B25,INDEX(Basis!$B$17:$D$19,,C25),Basis!$A$17:$A$19)),"-",LOOKUP(B25,INDEX(Basis!$B$17:$D$19,,C25),Basis!$A$17:$A$19)))</f>
        <v>-</v>
      </c>
      <c r="R25" s="15">
        <f t="shared" si="1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  <c r="AC25" s="15">
        <f t="shared" si="3"/>
        <v>0</v>
      </c>
    </row>
    <row r="26" spans="1:29" ht="15">
      <c r="A26" s="19">
        <v>20</v>
      </c>
      <c r="B26" s="20">
        <f t="shared" si="0"/>
        <v>0</v>
      </c>
      <c r="C26" s="37"/>
      <c r="D26" s="24"/>
      <c r="E26" s="26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2" t="str">
        <f>IF(AND(COUNT(F26:O26)&gt;0,C26=""),"AK ?",IF(ISERROR(LOOKUP(B26,INDEX(Basis!$B$17:$D$19,,C26),Basis!$A$17:$A$19)),"-",LOOKUP(B26,INDEX(Basis!$B$17:$D$19,,C26),Basis!$A$17:$A$19)))</f>
        <v>-</v>
      </c>
      <c r="R26" s="15">
        <f t="shared" si="1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  <c r="AC26" s="15">
        <f t="shared" si="3"/>
        <v>0</v>
      </c>
    </row>
    <row r="27" spans="1:29" ht="15">
      <c r="A27" s="19">
        <v>21</v>
      </c>
      <c r="B27" s="20">
        <f t="shared" si="0"/>
        <v>0</v>
      </c>
      <c r="C27" s="37"/>
      <c r="D27" s="24"/>
      <c r="E27" s="26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2" t="str">
        <f>IF(AND(COUNT(F27:O27)&gt;0,C27=""),"AK ?",IF(ISERROR(LOOKUP(B27,INDEX(Basis!$B$17:$D$19,,C27),Basis!$A$17:$A$19)),"-",LOOKUP(B27,INDEX(Basis!$B$17:$D$19,,C27),Basis!$A$17:$A$19)))</f>
        <v>-</v>
      </c>
      <c r="R27" s="15">
        <f t="shared" si="1"/>
        <v>0</v>
      </c>
      <c r="S27" s="15">
        <f aca="true" t="shared" si="4" ref="S27:AC36">COUNTIF($F27:$O27,S$6)*S$5</f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  <c r="AC27" s="15">
        <f t="shared" si="4"/>
        <v>0</v>
      </c>
    </row>
    <row r="28" spans="1:29" ht="15">
      <c r="A28" s="19">
        <v>22</v>
      </c>
      <c r="B28" s="20">
        <f t="shared" si="0"/>
        <v>0</v>
      </c>
      <c r="C28" s="3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2" t="str">
        <f>IF(AND(COUNT(F28:O28)&gt;0,C28=""),"AK ?",IF(ISERROR(LOOKUP(B28,INDEX(Basis!$B$17:$D$19,,C28),Basis!$A$17:$A$19)),"-",LOOKUP(B28,INDEX(Basis!$B$17:$D$19,,C28),Basis!$A$17:$A$19)))</f>
        <v>-</v>
      </c>
      <c r="R28" s="15">
        <f t="shared" si="1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</row>
    <row r="29" spans="1:29" ht="15">
      <c r="A29" s="19">
        <v>23</v>
      </c>
      <c r="B29" s="20">
        <f t="shared" si="0"/>
        <v>0</v>
      </c>
      <c r="C29" s="37"/>
      <c r="D29" s="24"/>
      <c r="E29" s="26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2" t="str">
        <f>IF(AND(COUNT(F29:O29)&gt;0,C29=""),"AK ?",IF(ISERROR(LOOKUP(B29,INDEX(Basis!$B$17:$D$19,,C29),Basis!$A$17:$A$19)),"-",LOOKUP(B29,INDEX(Basis!$B$17:$D$19,,C29),Basis!$A$17:$A$19)))</f>
        <v>-</v>
      </c>
      <c r="R29" s="15">
        <f t="shared" si="1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  <c r="AC29" s="15">
        <f t="shared" si="4"/>
        <v>0</v>
      </c>
    </row>
    <row r="30" spans="1:29" ht="15">
      <c r="A30" s="19">
        <v>24</v>
      </c>
      <c r="B30" s="20">
        <f t="shared" si="0"/>
        <v>0</v>
      </c>
      <c r="C30" s="37"/>
      <c r="D30" s="24"/>
      <c r="E30" s="26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2" t="str">
        <f>IF(AND(COUNT(F30:O30)&gt;0,C30=""),"AK ?",IF(ISERROR(LOOKUP(B30,INDEX(Basis!$B$17:$D$19,,C30),Basis!$A$17:$A$19)),"-",LOOKUP(B30,INDEX(Basis!$B$17:$D$19,,C30),Basis!$A$17:$A$19)))</f>
        <v>-</v>
      </c>
      <c r="R30" s="15">
        <f t="shared" si="1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</row>
    <row r="31" spans="1:29" ht="15">
      <c r="A31" s="19">
        <v>25</v>
      </c>
      <c r="B31" s="23">
        <f t="shared" si="0"/>
        <v>0</v>
      </c>
      <c r="C31" s="37"/>
      <c r="D31" s="24"/>
      <c r="E31" s="26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2" t="str">
        <f>IF(AND(COUNT(F31:O31)&gt;0,C31=""),"AK ?",IF(ISERROR(LOOKUP(B31,INDEX(Basis!$B$17:$D$19,,C31),Basis!$A$17:$A$19)),"-",LOOKUP(B31,INDEX(Basis!$B$17:$D$19,,C31),Basis!$A$17:$A$19)))</f>
        <v>-</v>
      </c>
      <c r="R31" s="15">
        <f t="shared" si="1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  <c r="AC31" s="15">
        <f t="shared" si="4"/>
        <v>0</v>
      </c>
    </row>
    <row r="32" spans="1:29" ht="15">
      <c r="A32" s="19">
        <v>26</v>
      </c>
      <c r="B32" s="20">
        <f t="shared" si="0"/>
        <v>0</v>
      </c>
      <c r="C32" s="37"/>
      <c r="D32" s="24"/>
      <c r="E32" s="26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2" t="str">
        <f>IF(AND(COUNT(F32:O32)&gt;0,C32=""),"AK ?",IF(ISERROR(LOOKUP(B32,INDEX(Basis!$B$17:$D$19,,C32),Basis!$A$17:$A$19)),"-",LOOKUP(B32,INDEX(Basis!$B$17:$D$19,,C32),Basis!$A$17:$A$19)))</f>
        <v>-</v>
      </c>
      <c r="R32" s="15">
        <f t="shared" si="1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</row>
    <row r="33" spans="1:29" ht="15">
      <c r="A33" s="19">
        <v>27</v>
      </c>
      <c r="B33" s="20">
        <f t="shared" si="0"/>
        <v>0</v>
      </c>
      <c r="C33" s="37"/>
      <c r="D33" s="24"/>
      <c r="E33" s="26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2" t="str">
        <f>IF(AND(COUNT(F33:O33)&gt;0,C33=""),"AK ?",IF(ISERROR(LOOKUP(B33,INDEX(Basis!$B$17:$D$19,,C33),Basis!$A$17:$A$19)),"-",LOOKUP(B33,INDEX(Basis!$B$17:$D$19,,C33),Basis!$A$17:$A$19)))</f>
        <v>-</v>
      </c>
      <c r="R33" s="15">
        <f t="shared" si="1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  <c r="AC33" s="15">
        <f t="shared" si="4"/>
        <v>0</v>
      </c>
    </row>
    <row r="34" spans="1:29" ht="15">
      <c r="A34" s="19">
        <v>28</v>
      </c>
      <c r="B34" s="20">
        <f t="shared" si="0"/>
        <v>0</v>
      </c>
      <c r="C34" s="37"/>
      <c r="D34" s="24"/>
      <c r="E34" s="26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2" t="str">
        <f>IF(AND(COUNT(F34:O34)&gt;0,C34=""),"AK ?",IF(ISERROR(LOOKUP(B34,INDEX(Basis!$B$17:$D$19,,C34),Basis!$A$17:$A$19)),"-",LOOKUP(B34,INDEX(Basis!$B$17:$D$19,,C34),Basis!$A$17:$A$19)))</f>
        <v>-</v>
      </c>
      <c r="R34" s="15">
        <f t="shared" si="1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  <c r="AC34" s="15">
        <f t="shared" si="4"/>
        <v>0</v>
      </c>
    </row>
    <row r="35" spans="1:29" ht="15">
      <c r="A35" s="19">
        <v>29</v>
      </c>
      <c r="B35" s="20">
        <f t="shared" si="0"/>
        <v>0</v>
      </c>
      <c r="C35" s="37"/>
      <c r="D35" s="24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2" t="str">
        <f>IF(AND(COUNT(F35:O35)&gt;0,C35=""),"AK ?",IF(ISERROR(LOOKUP(B35,INDEX(Basis!$B$17:$D$19,,C35),Basis!$A$17:$A$19)),"-",LOOKUP(B35,INDEX(Basis!$B$17:$D$19,,C35),Basis!$A$17:$A$19)))</f>
        <v>-</v>
      </c>
      <c r="R35" s="15">
        <f t="shared" si="1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  <c r="AC35" s="15">
        <f t="shared" si="4"/>
        <v>0</v>
      </c>
    </row>
    <row r="36" spans="1:29" ht="15">
      <c r="A36" s="19">
        <v>30</v>
      </c>
      <c r="B36" s="20">
        <f t="shared" si="0"/>
        <v>0</v>
      </c>
      <c r="C36" s="37"/>
      <c r="D36" s="24"/>
      <c r="E36" s="32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2" t="str">
        <f>IF(AND(COUNT(F36:O36)&gt;0,C36=""),"AK ?",IF(ISERROR(LOOKUP(B36,INDEX(Basis!$B$17:$D$19,,C36),Basis!$A$17:$A$19)),"-",LOOKUP(B36,INDEX(Basis!$B$17:$D$19,,C36),Basis!$A$17:$A$19)))</f>
        <v>-</v>
      </c>
      <c r="R36" s="15">
        <f t="shared" si="1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  <c r="AC36" s="15">
        <f t="shared" si="4"/>
        <v>0</v>
      </c>
    </row>
    <row r="37" spans="1:29" ht="15">
      <c r="A37" s="19">
        <v>31</v>
      </c>
      <c r="B37" s="20">
        <f t="shared" si="0"/>
        <v>0</v>
      </c>
      <c r="C37" s="37"/>
      <c r="D37" s="24"/>
      <c r="E37" s="26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2" t="str">
        <f>IF(AND(COUNT(F37:O37)&gt;0,C37=""),"AK ?",IF(ISERROR(LOOKUP(B37,INDEX(Basis!$B$17:$D$19,,C37),Basis!$A$17:$A$19)),"-",LOOKUP(B37,INDEX(Basis!$B$17:$D$19,,C37),Basis!$A$17:$A$19)))</f>
        <v>-</v>
      </c>
      <c r="R37" s="15">
        <f t="shared" si="1"/>
        <v>0</v>
      </c>
      <c r="S37" s="15">
        <f aca="true" t="shared" si="5" ref="S37:AC46">COUNTIF($F37:$O37,S$6)*S$5</f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  <c r="AC37" s="15">
        <f t="shared" si="5"/>
        <v>0</v>
      </c>
    </row>
    <row r="38" spans="1:29" ht="15">
      <c r="A38" s="19">
        <v>32</v>
      </c>
      <c r="B38" s="20">
        <f t="shared" si="0"/>
        <v>0</v>
      </c>
      <c r="C38" s="37"/>
      <c r="D38" s="24"/>
      <c r="E38" s="26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2" t="str">
        <f>IF(AND(COUNT(F38:O38)&gt;0,C38=""),"AK ?",IF(ISERROR(LOOKUP(B38,INDEX(Basis!$B$17:$D$19,,C38),Basis!$A$17:$A$19)),"-",LOOKUP(B38,INDEX(Basis!$B$17:$D$19,,C38),Basis!$A$17:$A$19)))</f>
        <v>-</v>
      </c>
      <c r="R38" s="15">
        <f t="shared" si="1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  <c r="AC38" s="15">
        <f t="shared" si="5"/>
        <v>0</v>
      </c>
    </row>
    <row r="39" spans="1:29" ht="15">
      <c r="A39" s="19">
        <v>33</v>
      </c>
      <c r="B39" s="20">
        <f aca="true" t="shared" si="6" ref="B39:B56">SUM(F39:O39)</f>
        <v>0</v>
      </c>
      <c r="C39" s="37"/>
      <c r="D39" s="24"/>
      <c r="E39" s="26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2" t="str">
        <f>IF(AND(COUNT(F39:O39)&gt;0,C39=""),"AK ?",IF(ISERROR(LOOKUP(B39,INDEX(Basis!$B$17:$D$19,,C39),Basis!$A$17:$A$19)),"-",LOOKUP(B39,INDEX(Basis!$B$17:$D$19,,C39),Basis!$A$17:$A$19)))</f>
        <v>-</v>
      </c>
      <c r="R39" s="15">
        <f aca="true" t="shared" si="7" ref="R39:R70">SUM(S39:AC39)</f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  <c r="AC39" s="15">
        <f t="shared" si="5"/>
        <v>0</v>
      </c>
    </row>
    <row r="40" spans="1:29" ht="15">
      <c r="A40" s="19">
        <v>34</v>
      </c>
      <c r="B40" s="20">
        <f t="shared" si="6"/>
        <v>0</v>
      </c>
      <c r="C40" s="37"/>
      <c r="D40" s="24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2" t="str">
        <f>IF(AND(COUNT(F40:O40)&gt;0,C40=""),"AK ?",IF(ISERROR(LOOKUP(B40,INDEX(Basis!$B$17:$D$19,,C40),Basis!$A$17:$A$19)),"-",LOOKUP(B40,INDEX(Basis!$B$17:$D$19,,C40),Basis!$A$17:$A$19)))</f>
        <v>-</v>
      </c>
      <c r="R40" s="15">
        <f t="shared" si="7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  <c r="AC40" s="15">
        <f t="shared" si="5"/>
        <v>0</v>
      </c>
    </row>
    <row r="41" spans="1:29" ht="15">
      <c r="A41" s="19">
        <v>35</v>
      </c>
      <c r="B41" s="20">
        <f t="shared" si="6"/>
        <v>0</v>
      </c>
      <c r="C41" s="37"/>
      <c r="D41" s="24"/>
      <c r="E41" s="26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2" t="str">
        <f>IF(AND(COUNT(F41:O41)&gt;0,C41=""),"AK ?",IF(ISERROR(LOOKUP(B41,INDEX(Basis!$B$17:$D$19,,C41),Basis!$A$17:$A$19)),"-",LOOKUP(B41,INDEX(Basis!$B$17:$D$19,,C41),Basis!$A$17:$A$19)))</f>
        <v>-</v>
      </c>
      <c r="R41" s="15">
        <f t="shared" si="7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  <c r="AC41" s="15">
        <f t="shared" si="5"/>
        <v>0</v>
      </c>
    </row>
    <row r="42" spans="1:29" ht="15">
      <c r="A42" s="19">
        <v>36</v>
      </c>
      <c r="B42" s="20">
        <f t="shared" si="6"/>
        <v>0</v>
      </c>
      <c r="C42" s="37"/>
      <c r="D42" s="24"/>
      <c r="E42" s="26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2" t="str">
        <f>IF(AND(COUNT(F42:O42)&gt;0,C42=""),"AK ?",IF(ISERROR(LOOKUP(B42,INDEX(Basis!$B$17:$D$19,,C42),Basis!$A$17:$A$19)),"-",LOOKUP(B42,INDEX(Basis!$B$17:$D$19,,C42),Basis!$A$17:$A$19)))</f>
        <v>-</v>
      </c>
      <c r="R42" s="15">
        <f t="shared" si="7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  <c r="AC42" s="15">
        <f t="shared" si="5"/>
        <v>0</v>
      </c>
    </row>
    <row r="43" spans="1:29" ht="15">
      <c r="A43" s="19">
        <v>37</v>
      </c>
      <c r="B43" s="20">
        <f t="shared" si="6"/>
        <v>0</v>
      </c>
      <c r="C43" s="37"/>
      <c r="D43" s="24"/>
      <c r="E43" s="26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2" t="str">
        <f>IF(AND(COUNT(F43:O43)&gt;0,C43=""),"AK ?",IF(ISERROR(LOOKUP(B43,INDEX(Basis!$B$17:$D$19,,C43),Basis!$A$17:$A$19)),"-",LOOKUP(B43,INDEX(Basis!$B$17:$D$19,,C43),Basis!$A$17:$A$19)))</f>
        <v>-</v>
      </c>
      <c r="R43" s="15">
        <f t="shared" si="7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  <c r="AC43" s="15">
        <f t="shared" si="5"/>
        <v>0</v>
      </c>
    </row>
    <row r="44" spans="1:29" ht="15">
      <c r="A44" s="19">
        <v>38</v>
      </c>
      <c r="B44" s="20">
        <f t="shared" si="6"/>
        <v>0</v>
      </c>
      <c r="C44" s="37"/>
      <c r="D44" s="24"/>
      <c r="E44" s="26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2" t="str">
        <f>IF(AND(COUNT(F44:O44)&gt;0,C44=""),"AK ?",IF(ISERROR(LOOKUP(B44,INDEX(Basis!$B$17:$D$19,,C44),Basis!$A$17:$A$19)),"-",LOOKUP(B44,INDEX(Basis!$B$17:$D$19,,C44),Basis!$A$17:$A$19)))</f>
        <v>-</v>
      </c>
      <c r="R44" s="15">
        <f t="shared" si="7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  <c r="AC44" s="15">
        <f t="shared" si="5"/>
        <v>0</v>
      </c>
    </row>
    <row r="45" spans="1:29" ht="15">
      <c r="A45" s="19">
        <v>39</v>
      </c>
      <c r="B45" s="20">
        <f t="shared" si="6"/>
        <v>0</v>
      </c>
      <c r="C45" s="37"/>
      <c r="D45" s="24"/>
      <c r="E45" s="26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2" t="str">
        <f>IF(AND(COUNT(F45:O45)&gt;0,C45=""),"AK ?",IF(ISERROR(LOOKUP(B45,INDEX(Basis!$B$17:$D$19,,C45),Basis!$A$17:$A$19)),"-",LOOKUP(B45,INDEX(Basis!$B$17:$D$19,,C45),Basis!$A$17:$A$19)))</f>
        <v>-</v>
      </c>
      <c r="R45" s="15">
        <f t="shared" si="7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  <c r="AC45" s="15">
        <f t="shared" si="5"/>
        <v>0</v>
      </c>
    </row>
    <row r="46" spans="1:29" ht="15">
      <c r="A46" s="19">
        <v>40</v>
      </c>
      <c r="B46" s="20">
        <f t="shared" si="6"/>
        <v>0</v>
      </c>
      <c r="C46" s="37"/>
      <c r="D46" s="24"/>
      <c r="E46" s="26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2" t="str">
        <f>IF(AND(COUNT(F46:O46)&gt;0,C46=""),"AK ?",IF(ISERROR(LOOKUP(B46,INDEX(Basis!$B$17:$D$19,,C46),Basis!$A$17:$A$19)),"-",LOOKUP(B46,INDEX(Basis!$B$17:$D$19,,C46),Basis!$A$17:$A$19)))</f>
        <v>-</v>
      </c>
      <c r="R46" s="15">
        <f t="shared" si="7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  <c r="AC46" s="15">
        <f t="shared" si="5"/>
        <v>0</v>
      </c>
    </row>
    <row r="47" spans="1:29" ht="15">
      <c r="A47" s="19">
        <v>41</v>
      </c>
      <c r="B47" s="20">
        <f t="shared" si="6"/>
        <v>0</v>
      </c>
      <c r="C47" s="37"/>
      <c r="D47" s="24"/>
      <c r="E47" s="26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22" t="str">
        <f>IF(AND(COUNT(F47:O47)&gt;0,C47=""),"AK ?",IF(ISERROR(LOOKUP(B47,INDEX(Basis!$B$17:$D$19,,C47),Basis!$A$17:$A$19)),"-",LOOKUP(B47,INDEX(Basis!$B$17:$D$19,,C47),Basis!$A$17:$A$19)))</f>
        <v>-</v>
      </c>
      <c r="R47" s="15">
        <f t="shared" si="7"/>
        <v>0</v>
      </c>
      <c r="S47" s="15">
        <f aca="true" t="shared" si="8" ref="S47:AC56">COUNTIF($F47:$O47,S$6)*S$5</f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  <c r="AC47" s="15">
        <f t="shared" si="8"/>
        <v>0</v>
      </c>
    </row>
    <row r="48" spans="1:29" ht="15">
      <c r="A48" s="19">
        <v>42</v>
      </c>
      <c r="B48" s="20">
        <f t="shared" si="6"/>
        <v>0</v>
      </c>
      <c r="C48" s="37"/>
      <c r="D48" s="24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2" t="str">
        <f>IF(AND(COUNT(F48:O48)&gt;0,C48=""),"AK ?",IF(ISERROR(LOOKUP(B48,INDEX(Basis!$B$17:$D$19,,C48),Basis!$A$17:$A$19)),"-",LOOKUP(B48,INDEX(Basis!$B$17:$D$19,,C48),Basis!$A$17:$A$19)))</f>
        <v>-</v>
      </c>
      <c r="R48" s="15">
        <f t="shared" si="7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  <c r="AC48" s="15">
        <f t="shared" si="8"/>
        <v>0</v>
      </c>
    </row>
    <row r="49" spans="1:29" ht="15">
      <c r="A49" s="19">
        <v>43</v>
      </c>
      <c r="B49" s="20">
        <f t="shared" si="6"/>
        <v>0</v>
      </c>
      <c r="C49" s="37"/>
      <c r="D49" s="24"/>
      <c r="E49" s="26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2" t="str">
        <f>IF(AND(COUNT(F49:O49)&gt;0,C49=""),"AK ?",IF(ISERROR(LOOKUP(B49,INDEX(Basis!$B$17:$D$19,,C49),Basis!$A$17:$A$19)),"-",LOOKUP(B49,INDEX(Basis!$B$17:$D$19,,C49),Basis!$A$17:$A$19)))</f>
        <v>-</v>
      </c>
      <c r="R49" s="15">
        <f t="shared" si="7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  <c r="AC49" s="15">
        <f t="shared" si="8"/>
        <v>0</v>
      </c>
    </row>
    <row r="50" spans="1:29" ht="15">
      <c r="A50" s="19">
        <v>44</v>
      </c>
      <c r="B50" s="20">
        <f t="shared" si="6"/>
        <v>0</v>
      </c>
      <c r="C50" s="37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2" t="str">
        <f>IF(AND(COUNT(F50:O50)&gt;0,C50=""),"AK ?",IF(ISERROR(LOOKUP(B50,INDEX(Basis!$B$17:$D$19,,C50),Basis!$A$17:$A$19)),"-",LOOKUP(B50,INDEX(Basis!$B$17:$D$19,,C50),Basis!$A$17:$A$19)))</f>
        <v>-</v>
      </c>
      <c r="R50" s="15">
        <f t="shared" si="7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  <c r="AC50" s="15">
        <f t="shared" si="8"/>
        <v>0</v>
      </c>
    </row>
    <row r="51" spans="1:29" ht="15">
      <c r="A51" s="19">
        <v>45</v>
      </c>
      <c r="B51" s="20">
        <f t="shared" si="6"/>
        <v>0</v>
      </c>
      <c r="C51" s="37"/>
      <c r="D51" s="24"/>
      <c r="E51" s="26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22" t="str">
        <f>IF(AND(COUNT(F51:O51)&gt;0,C51=""),"AK ?",IF(ISERROR(LOOKUP(B51,INDEX(Basis!$B$17:$D$19,,C51),Basis!$A$17:$A$19)),"-",LOOKUP(B51,INDEX(Basis!$B$17:$D$19,,C51),Basis!$A$17:$A$19)))</f>
        <v>-</v>
      </c>
      <c r="R51" s="15">
        <f t="shared" si="7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  <c r="AC51" s="15">
        <f t="shared" si="8"/>
        <v>0</v>
      </c>
    </row>
    <row r="52" spans="1:29" ht="15">
      <c r="A52" s="19">
        <v>46</v>
      </c>
      <c r="B52" s="20">
        <f t="shared" si="6"/>
        <v>0</v>
      </c>
      <c r="C52" s="37"/>
      <c r="D52" s="24"/>
      <c r="E52" s="26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22" t="str">
        <f>IF(AND(COUNT(F52:O52)&gt;0,C52=""),"AK ?",IF(ISERROR(LOOKUP(B52,INDEX(Basis!$B$17:$D$19,,C52),Basis!$A$17:$A$19)),"-",LOOKUP(B52,INDEX(Basis!$B$17:$D$19,,C52),Basis!$A$17:$A$19)))</f>
        <v>-</v>
      </c>
      <c r="R52" s="15">
        <f t="shared" si="7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  <c r="AC52" s="15">
        <f t="shared" si="8"/>
        <v>0</v>
      </c>
    </row>
    <row r="53" spans="1:29" ht="15">
      <c r="A53" s="19">
        <v>47</v>
      </c>
      <c r="B53" s="20">
        <f t="shared" si="6"/>
        <v>0</v>
      </c>
      <c r="C53" s="37"/>
      <c r="D53" s="24"/>
      <c r="E53" s="26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2" t="str">
        <f>IF(AND(COUNT(F53:O53)&gt;0,C53=""),"AK ?",IF(ISERROR(LOOKUP(B53,INDEX(Basis!$B$17:$D$19,,C53),Basis!$A$17:$A$19)),"-",LOOKUP(B53,INDEX(Basis!$B$17:$D$19,,C53),Basis!$A$17:$A$19)))</f>
        <v>-</v>
      </c>
      <c r="R53" s="15">
        <f t="shared" si="7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  <c r="AC53" s="15">
        <f t="shared" si="8"/>
        <v>0</v>
      </c>
    </row>
    <row r="54" spans="1:29" ht="15">
      <c r="A54" s="19">
        <v>48</v>
      </c>
      <c r="B54" s="20">
        <f t="shared" si="6"/>
        <v>0</v>
      </c>
      <c r="C54" s="37"/>
      <c r="D54" s="24"/>
      <c r="E54" s="26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22" t="str">
        <f>IF(AND(COUNT(F54:O54)&gt;0,C54=""),"AK ?",IF(ISERROR(LOOKUP(B54,INDEX(Basis!$B$17:$D$19,,C54),Basis!$A$17:$A$19)),"-",LOOKUP(B54,INDEX(Basis!$B$17:$D$19,,C54),Basis!$A$17:$A$19)))</f>
        <v>-</v>
      </c>
      <c r="R54" s="15">
        <f t="shared" si="7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  <c r="AC54" s="15">
        <f t="shared" si="8"/>
        <v>0</v>
      </c>
    </row>
    <row r="55" spans="1:29" ht="15">
      <c r="A55" s="19">
        <v>49</v>
      </c>
      <c r="B55" s="20">
        <f t="shared" si="6"/>
        <v>0</v>
      </c>
      <c r="C55" s="37"/>
      <c r="D55" s="24"/>
      <c r="E55" s="26"/>
      <c r="F55" s="24"/>
      <c r="G55" s="24"/>
      <c r="H55" s="24"/>
      <c r="I55" s="24"/>
      <c r="J55" s="24"/>
      <c r="K55" s="24"/>
      <c r="L55" s="24"/>
      <c r="M55" s="24"/>
      <c r="N55" s="33"/>
      <c r="O55" s="25"/>
      <c r="P55" s="22" t="str">
        <f>IF(AND(COUNT(F55:O55)&gt;0,C55=""),"AK ?",IF(ISERROR(LOOKUP(B55,INDEX(Basis!$B$17:$D$19,,C55),Basis!$A$17:$A$19)),"-",LOOKUP(B55,INDEX(Basis!$B$17:$D$19,,C55),Basis!$A$17:$A$19)))</f>
        <v>-</v>
      </c>
      <c r="R55" s="15">
        <f t="shared" si="7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  <c r="AC55" s="15">
        <f t="shared" si="8"/>
        <v>0</v>
      </c>
    </row>
    <row r="56" spans="1:29" ht="15.75" thickBot="1">
      <c r="A56" s="19">
        <v>50</v>
      </c>
      <c r="B56" s="20">
        <f t="shared" si="6"/>
        <v>0</v>
      </c>
      <c r="C56" s="37"/>
      <c r="D56" s="24"/>
      <c r="E56" s="26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7" t="str">
        <f>IF(AND(COUNT(F56:O56)&gt;0,C56=""),"AK ?",IF(ISERROR(LOOKUP(B56,INDEX(Basis!$B$17:$D$19,,C56),Basis!$A$17:$A$19)),"-",LOOKUP(B56,INDEX(Basis!$B$17:$D$19,,C56),Basis!$A$17:$A$19)))</f>
        <v>-</v>
      </c>
      <c r="R56" s="15">
        <f t="shared" si="7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  <c r="AC56" s="15">
        <f t="shared" si="8"/>
        <v>0</v>
      </c>
    </row>
    <row r="57" spans="19:26" ht="12">
      <c r="S57" s="2"/>
      <c r="T57" s="2"/>
      <c r="U57" s="2"/>
      <c r="V57" s="2"/>
      <c r="W57" s="2"/>
      <c r="X57" s="2"/>
      <c r="Y57" s="2"/>
      <c r="Z57" s="2"/>
    </row>
    <row r="155" spans="4:5" ht="15">
      <c r="D155" s="28"/>
      <c r="E155" s="28"/>
    </row>
    <row r="156" spans="4:5" ht="15">
      <c r="D156" s="28"/>
      <c r="E156" s="28"/>
    </row>
    <row r="157" spans="4:5" ht="15">
      <c r="D157" s="28"/>
      <c r="E157" s="28"/>
    </row>
    <row r="158" spans="4:5" ht="15">
      <c r="D158" s="28"/>
      <c r="E158" s="28"/>
    </row>
    <row r="159" spans="4:5" ht="15">
      <c r="D159" s="28"/>
      <c r="E159" s="28"/>
    </row>
    <row r="160" spans="4:5" ht="15">
      <c r="D160" s="28"/>
      <c r="E160" s="28"/>
    </row>
    <row r="161" spans="4:5" ht="15">
      <c r="D161" s="28"/>
      <c r="E161" s="28"/>
    </row>
    <row r="162" spans="4:5" ht="15">
      <c r="D162" s="28"/>
      <c r="E162" s="28"/>
    </row>
    <row r="163" spans="4:5" ht="15">
      <c r="D163" s="28"/>
      <c r="E163" s="28"/>
    </row>
    <row r="164" spans="4:5" ht="15">
      <c r="D164" s="28"/>
      <c r="E164" s="28"/>
    </row>
    <row r="165" spans="4:5" ht="15">
      <c r="D165" s="28"/>
      <c r="E165" s="28"/>
    </row>
    <row r="166" spans="4:5" ht="15">
      <c r="D166" s="28"/>
      <c r="E166" s="28"/>
    </row>
    <row r="167" spans="4:5" ht="15">
      <c r="D167" s="28"/>
      <c r="E167" s="28"/>
    </row>
    <row r="168" spans="4:5" ht="15">
      <c r="D168" s="28"/>
      <c r="E168" s="28"/>
    </row>
    <row r="169" spans="4:5" ht="15">
      <c r="D169" s="28"/>
      <c r="E169" s="28"/>
    </row>
    <row r="170" spans="4:5" ht="15">
      <c r="D170" s="28"/>
      <c r="E170" s="28"/>
    </row>
    <row r="171" spans="4:5" ht="15">
      <c r="D171" s="28"/>
      <c r="E171" s="28"/>
    </row>
    <row r="172" spans="4:5" ht="15">
      <c r="D172" s="28"/>
      <c r="E172" s="28"/>
    </row>
    <row r="173" spans="4:5" ht="15">
      <c r="D173" s="28"/>
      <c r="E173" s="28"/>
    </row>
    <row r="174" spans="4:5" ht="15">
      <c r="D174" s="28"/>
      <c r="E174" s="28"/>
    </row>
    <row r="175" spans="4:5" ht="15">
      <c r="D175" s="28"/>
      <c r="E175" s="28"/>
    </row>
    <row r="176" spans="4:5" ht="15">
      <c r="D176" s="28"/>
      <c r="E176" s="28"/>
    </row>
    <row r="177" spans="4:5" ht="15">
      <c r="D177" s="28"/>
      <c r="E177" s="28"/>
    </row>
    <row r="178" spans="4:5" ht="15">
      <c r="D178" s="28"/>
      <c r="E178" s="28"/>
    </row>
    <row r="179" spans="4:5" ht="15">
      <c r="D179" s="28"/>
      <c r="E179" s="28"/>
    </row>
    <row r="180" spans="4:5" ht="15">
      <c r="D180" s="28"/>
      <c r="E180" s="28"/>
    </row>
    <row r="181" spans="4:5" ht="15">
      <c r="D181" s="28"/>
      <c r="E181" s="28"/>
    </row>
    <row r="182" spans="4:5" ht="15">
      <c r="D182" s="28"/>
      <c r="E182" s="28"/>
    </row>
    <row r="183" spans="4:5" ht="15">
      <c r="D183" s="28"/>
      <c r="E183" s="28"/>
    </row>
    <row r="184" spans="4:5" ht="15">
      <c r="D184" s="28"/>
      <c r="E184" s="28"/>
    </row>
    <row r="185" spans="4:5" ht="15">
      <c r="D185" s="28"/>
      <c r="E185" s="28"/>
    </row>
    <row r="186" spans="4:5" ht="15">
      <c r="D186" s="28"/>
      <c r="E186" s="28"/>
    </row>
    <row r="187" spans="4:5" ht="15">
      <c r="D187" s="28"/>
      <c r="E187" s="28"/>
    </row>
    <row r="188" spans="4:5" ht="15">
      <c r="D188" s="28"/>
      <c r="E188" s="28"/>
    </row>
    <row r="189" spans="4:5" ht="15">
      <c r="D189" s="28"/>
      <c r="E189" s="28"/>
    </row>
    <row r="190" spans="4:5" ht="15">
      <c r="D190" s="28"/>
      <c r="E190" s="28"/>
    </row>
    <row r="191" spans="4:5" ht="15">
      <c r="D191" s="28"/>
      <c r="E191" s="28"/>
    </row>
    <row r="192" spans="4:5" ht="15">
      <c r="D192" s="28"/>
      <c r="E192" s="28"/>
    </row>
    <row r="193" spans="4:5" ht="15">
      <c r="D193" s="28"/>
      <c r="E193" s="28"/>
    </row>
    <row r="194" spans="4:5" ht="15">
      <c r="D194" s="28"/>
      <c r="E194" s="28"/>
    </row>
    <row r="195" spans="4:5" ht="15">
      <c r="D195" s="28"/>
      <c r="E195" s="28"/>
    </row>
    <row r="196" spans="4:5" ht="15">
      <c r="D196" s="28"/>
      <c r="E196" s="28"/>
    </row>
    <row r="197" spans="4:5" ht="15">
      <c r="D197" s="28"/>
      <c r="E197" s="28"/>
    </row>
    <row r="198" spans="4:5" ht="15">
      <c r="D198" s="28"/>
      <c r="E198" s="28"/>
    </row>
    <row r="199" spans="4:5" ht="15">
      <c r="D199" s="28"/>
      <c r="E199" s="28"/>
    </row>
    <row r="200" spans="4:5" ht="15">
      <c r="D200" s="28"/>
      <c r="E200" s="28"/>
    </row>
    <row r="201" spans="4:5" ht="15">
      <c r="D201" s="28"/>
      <c r="E201" s="28"/>
    </row>
    <row r="202" spans="4:5" ht="15">
      <c r="D202" s="28"/>
      <c r="E202" s="28"/>
    </row>
    <row r="203" spans="4:5" ht="15">
      <c r="D203" s="28"/>
      <c r="E203" s="28"/>
    </row>
    <row r="204" spans="4:5" ht="15">
      <c r="D204" s="28"/>
      <c r="E204" s="28"/>
    </row>
    <row r="205" spans="4:5" ht="15">
      <c r="D205" s="28"/>
      <c r="E205" s="28"/>
    </row>
    <row r="206" spans="4:5" ht="15">
      <c r="D206" s="28"/>
      <c r="E206" s="28"/>
    </row>
    <row r="207" spans="4:5" ht="15">
      <c r="D207" s="28"/>
      <c r="E207" s="28"/>
    </row>
    <row r="208" spans="4:5" ht="15">
      <c r="D208" s="28"/>
      <c r="E208" s="28"/>
    </row>
    <row r="209" spans="4:5" ht="15">
      <c r="D209" s="28"/>
      <c r="E209" s="28"/>
    </row>
    <row r="210" spans="4:5" ht="15">
      <c r="D210" s="28"/>
      <c r="E210" s="28"/>
    </row>
    <row r="211" spans="4:5" ht="15">
      <c r="D211" s="28"/>
      <c r="E211" s="28"/>
    </row>
    <row r="212" spans="4:5" ht="15">
      <c r="D212" s="28"/>
      <c r="E212" s="28"/>
    </row>
    <row r="213" spans="4:5" ht="15">
      <c r="D213" s="28"/>
      <c r="E213" s="28"/>
    </row>
    <row r="214" spans="4:5" ht="15">
      <c r="D214" s="28"/>
      <c r="E214" s="28"/>
    </row>
    <row r="215" spans="4:5" ht="15">
      <c r="D215" s="28"/>
      <c r="E215" s="28"/>
    </row>
    <row r="216" spans="4:5" ht="15">
      <c r="D216" s="28"/>
      <c r="E216" s="28"/>
    </row>
    <row r="217" spans="4:5" ht="15">
      <c r="D217" s="28"/>
      <c r="E217" s="28"/>
    </row>
    <row r="218" spans="4:5" ht="15">
      <c r="D218" s="28"/>
      <c r="E218" s="28"/>
    </row>
    <row r="219" spans="4:5" ht="15">
      <c r="D219" s="28"/>
      <c r="E219" s="28"/>
    </row>
    <row r="220" spans="4:5" ht="15">
      <c r="D220" s="28"/>
      <c r="E220" s="28"/>
    </row>
    <row r="221" spans="4:5" ht="15">
      <c r="D221" s="28"/>
      <c r="E221" s="28"/>
    </row>
    <row r="222" spans="4:5" ht="15">
      <c r="D222" s="28"/>
      <c r="E222" s="28"/>
    </row>
    <row r="223" spans="4:5" ht="15">
      <c r="D223" s="28"/>
      <c r="E223" s="28"/>
    </row>
    <row r="224" spans="4:5" ht="15">
      <c r="D224" s="28"/>
      <c r="E224" s="28"/>
    </row>
    <row r="225" spans="4:5" ht="15">
      <c r="D225" s="28"/>
      <c r="E225" s="28"/>
    </row>
    <row r="226" spans="4:5" ht="15">
      <c r="D226" s="28"/>
      <c r="E226" s="28"/>
    </row>
    <row r="227" spans="4:5" ht="15">
      <c r="D227" s="28"/>
      <c r="E227" s="28"/>
    </row>
    <row r="228" spans="4:5" ht="15">
      <c r="D228" s="28"/>
      <c r="E228" s="28"/>
    </row>
    <row r="229" spans="4:5" ht="15">
      <c r="D229" s="28"/>
      <c r="E229" s="28"/>
    </row>
    <row r="230" spans="4:5" ht="15">
      <c r="D230" s="28"/>
      <c r="E230" s="28"/>
    </row>
    <row r="231" spans="4:5" ht="15">
      <c r="D231" s="28"/>
      <c r="E231" s="28"/>
    </row>
    <row r="232" spans="4:5" ht="15">
      <c r="D232" s="28"/>
      <c r="E232" s="28"/>
    </row>
    <row r="233" spans="4:5" ht="15">
      <c r="D233" s="28"/>
      <c r="E233" s="28"/>
    </row>
    <row r="234" spans="4:5" ht="15">
      <c r="D234" s="28"/>
      <c r="E234" s="28"/>
    </row>
    <row r="235" spans="4:5" ht="15">
      <c r="D235" s="28"/>
      <c r="E235" s="28"/>
    </row>
    <row r="236" spans="4:5" ht="15">
      <c r="D236" s="28"/>
      <c r="E236" s="28"/>
    </row>
    <row r="237" spans="4:5" ht="15">
      <c r="D237" s="28"/>
      <c r="E237" s="28"/>
    </row>
    <row r="238" spans="4:5" ht="15">
      <c r="D238" s="28"/>
      <c r="E238" s="28"/>
    </row>
    <row r="239" spans="4:5" ht="15">
      <c r="D239" s="28"/>
      <c r="E239" s="28"/>
    </row>
    <row r="240" spans="4:5" ht="15">
      <c r="D240" s="28"/>
      <c r="E240" s="28"/>
    </row>
    <row r="241" spans="4:5" ht="15">
      <c r="D241" s="28"/>
      <c r="E241" s="28"/>
    </row>
    <row r="242" spans="4:5" ht="15">
      <c r="D242" s="28"/>
      <c r="E242" s="28"/>
    </row>
    <row r="243" spans="4:5" ht="15">
      <c r="D243" s="28"/>
      <c r="E243" s="28"/>
    </row>
    <row r="244" spans="4:5" ht="15">
      <c r="D244" s="28"/>
      <c r="E244" s="28"/>
    </row>
    <row r="245" spans="4:5" ht="15">
      <c r="D245" s="28"/>
      <c r="E245" s="28"/>
    </row>
    <row r="246" spans="4:5" ht="15">
      <c r="D246" s="28"/>
      <c r="E246" s="28"/>
    </row>
    <row r="247" spans="4:5" ht="15">
      <c r="D247" s="28"/>
      <c r="E247" s="28"/>
    </row>
    <row r="248" spans="4:5" ht="15">
      <c r="D248" s="28"/>
      <c r="E248" s="28"/>
    </row>
    <row r="249" spans="4:5" ht="15">
      <c r="D249" s="28"/>
      <c r="E249" s="28"/>
    </row>
    <row r="250" spans="4:5" ht="15">
      <c r="D250" s="28"/>
      <c r="E250" s="28"/>
    </row>
    <row r="251" spans="4:5" ht="15">
      <c r="D251" s="28"/>
      <c r="E251" s="28"/>
    </row>
    <row r="252" spans="4:5" ht="15">
      <c r="D252" s="28"/>
      <c r="E252" s="28"/>
    </row>
    <row r="253" spans="4:5" ht="15">
      <c r="D253" s="28"/>
      <c r="E253" s="28"/>
    </row>
    <row r="254" spans="4:5" ht="15">
      <c r="D254" s="28"/>
      <c r="E254" s="28"/>
    </row>
    <row r="255" spans="4:5" ht="15">
      <c r="D255" s="28"/>
      <c r="E255" s="28"/>
    </row>
    <row r="256" spans="4:5" ht="15">
      <c r="D256" s="28"/>
      <c r="E256" s="28"/>
    </row>
    <row r="257" spans="4:5" ht="15">
      <c r="D257" s="28"/>
      <c r="E257" s="28"/>
    </row>
    <row r="258" spans="4:5" ht="15">
      <c r="D258" s="28"/>
      <c r="E258" s="28"/>
    </row>
    <row r="259" spans="4:5" ht="15">
      <c r="D259" s="28"/>
      <c r="E259" s="28"/>
    </row>
    <row r="260" spans="4:5" ht="15">
      <c r="D260" s="28"/>
      <c r="E260" s="28"/>
    </row>
    <row r="261" spans="4:5" ht="15">
      <c r="D261" s="28"/>
      <c r="E261" s="28"/>
    </row>
    <row r="262" spans="4:5" ht="15">
      <c r="D262" s="28"/>
      <c r="E262" s="28"/>
    </row>
    <row r="263" spans="4:5" ht="15">
      <c r="D263" s="28"/>
      <c r="E263" s="28"/>
    </row>
    <row r="264" spans="4:5" ht="15">
      <c r="D264" s="28"/>
      <c r="E264" s="28"/>
    </row>
    <row r="265" spans="4:5" ht="15">
      <c r="D265" s="28"/>
      <c r="E265" s="28"/>
    </row>
    <row r="266" spans="4:5" ht="15">
      <c r="D266" s="28"/>
      <c r="E266" s="28"/>
    </row>
    <row r="267" spans="4:5" ht="15">
      <c r="D267" s="28"/>
      <c r="E267" s="28"/>
    </row>
    <row r="268" spans="4:5" ht="15">
      <c r="D268" s="28"/>
      <c r="E268" s="28"/>
    </row>
    <row r="269" spans="4:5" ht="15">
      <c r="D269" s="28"/>
      <c r="E269" s="28"/>
    </row>
    <row r="270" spans="4:5" ht="15">
      <c r="D270" s="28"/>
      <c r="E270" s="28"/>
    </row>
    <row r="271" spans="4:5" ht="15">
      <c r="D271" s="28"/>
      <c r="E271" s="28"/>
    </row>
    <row r="272" spans="4:5" ht="15">
      <c r="D272" s="28"/>
      <c r="E272" s="28"/>
    </row>
    <row r="273" spans="4:5" ht="15">
      <c r="D273" s="28"/>
      <c r="E273" s="28"/>
    </row>
    <row r="274" spans="4:5" ht="15">
      <c r="D274" s="28"/>
      <c r="E274" s="28"/>
    </row>
    <row r="275" spans="4:5" ht="15">
      <c r="D275" s="28"/>
      <c r="E275" s="28"/>
    </row>
    <row r="276" spans="4:5" ht="15">
      <c r="D276" s="28"/>
      <c r="E276" s="28"/>
    </row>
    <row r="277" spans="4:5" ht="15">
      <c r="D277" s="28"/>
      <c r="E277" s="28"/>
    </row>
    <row r="278" spans="4:5" ht="15">
      <c r="D278" s="28"/>
      <c r="E278" s="28"/>
    </row>
    <row r="279" spans="4:5" ht="15">
      <c r="D279" s="28"/>
      <c r="E279" s="28"/>
    </row>
    <row r="280" spans="4:5" ht="15">
      <c r="D280" s="28"/>
      <c r="E280" s="28"/>
    </row>
    <row r="281" spans="4:5" ht="15">
      <c r="D281" s="28"/>
      <c r="E281" s="28"/>
    </row>
    <row r="282" spans="4:5" ht="15">
      <c r="D282" s="28"/>
      <c r="E282" s="28"/>
    </row>
    <row r="283" spans="4:5" ht="15">
      <c r="D283" s="28"/>
      <c r="E283" s="28"/>
    </row>
    <row r="284" spans="4:5" ht="15">
      <c r="D284" s="28"/>
      <c r="E284" s="28"/>
    </row>
    <row r="285" spans="4:5" ht="15">
      <c r="D285" s="28"/>
      <c r="E285" s="28"/>
    </row>
    <row r="286" spans="4:5" ht="15">
      <c r="D286" s="28"/>
      <c r="E286" s="28"/>
    </row>
    <row r="287" spans="4:5" ht="15">
      <c r="D287" s="28"/>
      <c r="E287" s="28"/>
    </row>
    <row r="288" spans="4:5" ht="15">
      <c r="D288" s="28"/>
      <c r="E288" s="28"/>
    </row>
    <row r="289" spans="4:5" ht="15">
      <c r="D289" s="28"/>
      <c r="E289" s="28"/>
    </row>
    <row r="290" spans="4:5" ht="15">
      <c r="D290" s="28"/>
      <c r="E290" s="28"/>
    </row>
    <row r="291" spans="4:5" ht="15">
      <c r="D291" s="28"/>
      <c r="E291" s="28"/>
    </row>
    <row r="292" spans="4:5" ht="15">
      <c r="D292" s="28"/>
      <c r="E292" s="28"/>
    </row>
    <row r="293" spans="4:5" ht="15">
      <c r="D293" s="28"/>
      <c r="E293" s="28"/>
    </row>
    <row r="294" spans="4:5" ht="15">
      <c r="D294" s="28"/>
      <c r="E294" s="28"/>
    </row>
    <row r="295" spans="4:5" ht="15">
      <c r="D295" s="28"/>
      <c r="E295" s="28"/>
    </row>
    <row r="296" spans="4:5" ht="15">
      <c r="D296" s="28"/>
      <c r="E296" s="28"/>
    </row>
    <row r="297" spans="4:5" ht="15">
      <c r="D297" s="28"/>
      <c r="E297" s="28"/>
    </row>
    <row r="298" spans="4:5" ht="15">
      <c r="D298" s="28"/>
      <c r="E298" s="28"/>
    </row>
    <row r="299" spans="4:5" ht="15">
      <c r="D299" s="28"/>
      <c r="E299" s="28"/>
    </row>
    <row r="300" spans="4:5" ht="15">
      <c r="D300" s="28"/>
      <c r="E300" s="28"/>
    </row>
    <row r="301" spans="4:5" ht="15">
      <c r="D301" s="28"/>
      <c r="E301" s="28"/>
    </row>
    <row r="302" spans="4:5" ht="15">
      <c r="D302" s="28"/>
      <c r="E302" s="28"/>
    </row>
    <row r="303" spans="4:5" ht="15">
      <c r="D303" s="28"/>
      <c r="E303" s="28"/>
    </row>
    <row r="304" spans="4:5" ht="15">
      <c r="D304" s="28"/>
      <c r="E304" s="28"/>
    </row>
    <row r="305" spans="4:5" ht="15">
      <c r="D305" s="28"/>
      <c r="E305" s="28"/>
    </row>
    <row r="306" spans="4:5" ht="15">
      <c r="D306" s="28"/>
      <c r="E306" s="28"/>
    </row>
    <row r="307" spans="4:5" ht="15">
      <c r="D307" s="28"/>
      <c r="E307" s="28"/>
    </row>
    <row r="308" spans="4:5" ht="15">
      <c r="D308" s="28"/>
      <c r="E308" s="28"/>
    </row>
    <row r="309" spans="4:5" ht="15">
      <c r="D309" s="28"/>
      <c r="E309" s="28"/>
    </row>
    <row r="310" spans="4:5" ht="15">
      <c r="D310" s="28"/>
      <c r="E310" s="28"/>
    </row>
    <row r="311" spans="4:5" ht="15">
      <c r="D311" s="28"/>
      <c r="E311" s="28"/>
    </row>
    <row r="312" spans="4:5" ht="15">
      <c r="D312" s="28"/>
      <c r="E312" s="28"/>
    </row>
    <row r="313" spans="4:5" ht="15">
      <c r="D313" s="28"/>
      <c r="E313" s="28"/>
    </row>
    <row r="314" spans="4:5" ht="15">
      <c r="D314" s="28"/>
      <c r="E314" s="28"/>
    </row>
    <row r="315" spans="4:5" ht="15">
      <c r="D315" s="28"/>
      <c r="E315" s="28"/>
    </row>
    <row r="316" spans="4:5" ht="15">
      <c r="D316" s="28"/>
      <c r="E316" s="28"/>
    </row>
    <row r="317" spans="4:5" ht="15">
      <c r="D317" s="28"/>
      <c r="E317" s="28"/>
    </row>
    <row r="318" spans="4:5" ht="15">
      <c r="D318" s="28"/>
      <c r="E318" s="28"/>
    </row>
    <row r="319" spans="4:5" ht="15">
      <c r="D319" s="28"/>
      <c r="E319" s="28"/>
    </row>
    <row r="320" spans="4:5" ht="15">
      <c r="D320" s="28"/>
      <c r="E320" s="28"/>
    </row>
    <row r="321" spans="4:5" ht="15">
      <c r="D321" s="28"/>
      <c r="E321" s="28"/>
    </row>
    <row r="322" spans="4:5" ht="15">
      <c r="D322" s="28"/>
      <c r="E322" s="28"/>
    </row>
    <row r="323" spans="4:5" ht="15">
      <c r="D323" s="28"/>
      <c r="E323" s="28"/>
    </row>
    <row r="324" spans="4:5" ht="15">
      <c r="D324" s="28"/>
      <c r="E324" s="28"/>
    </row>
    <row r="325" spans="4:5" ht="15">
      <c r="D325" s="28"/>
      <c r="E325" s="28"/>
    </row>
    <row r="326" spans="4:5" ht="15">
      <c r="D326" s="28"/>
      <c r="E326" s="28"/>
    </row>
    <row r="327" spans="4:5" ht="15">
      <c r="D327" s="28"/>
      <c r="E327" s="28"/>
    </row>
    <row r="328" spans="4:5" ht="15">
      <c r="D328" s="28"/>
      <c r="E328" s="28"/>
    </row>
    <row r="329" spans="4:5" ht="15">
      <c r="D329" s="28"/>
      <c r="E329" s="28"/>
    </row>
    <row r="330" spans="4:5" ht="15">
      <c r="D330" s="28"/>
      <c r="E330" s="28"/>
    </row>
    <row r="331" spans="4:5" ht="15">
      <c r="D331" s="28"/>
      <c r="E331" s="28"/>
    </row>
    <row r="332" spans="4:5" ht="15">
      <c r="D332" s="28"/>
      <c r="E332" s="28"/>
    </row>
    <row r="333" spans="4:5" ht="15">
      <c r="D333" s="28"/>
      <c r="E333" s="28"/>
    </row>
    <row r="334" spans="4:5" ht="15">
      <c r="D334" s="28"/>
      <c r="E334" s="28"/>
    </row>
    <row r="335" spans="4:5" ht="15">
      <c r="D335" s="28"/>
      <c r="E335" s="28"/>
    </row>
    <row r="336" spans="4:5" ht="15">
      <c r="D336" s="28"/>
      <c r="E336" s="28"/>
    </row>
    <row r="337" spans="4:5" ht="15">
      <c r="D337" s="28"/>
      <c r="E337" s="28"/>
    </row>
    <row r="338" spans="4:5" ht="15">
      <c r="D338" s="28"/>
      <c r="E338" s="28"/>
    </row>
    <row r="339" spans="4:5" ht="15">
      <c r="D339" s="28"/>
      <c r="E339" s="28"/>
    </row>
    <row r="340" spans="4:5" ht="15">
      <c r="D340" s="28"/>
      <c r="E340" s="28"/>
    </row>
    <row r="341" spans="4:5" ht="15">
      <c r="D341" s="28"/>
      <c r="E341" s="28"/>
    </row>
    <row r="342" spans="4:5" ht="15">
      <c r="D342" s="28"/>
      <c r="E342" s="28"/>
    </row>
    <row r="343" spans="4:5" ht="15">
      <c r="D343" s="28"/>
      <c r="E343" s="28"/>
    </row>
    <row r="344" spans="4:5" ht="15">
      <c r="D344" s="28"/>
      <c r="E344" s="28"/>
    </row>
    <row r="345" spans="4:5" ht="15">
      <c r="D345" s="28"/>
      <c r="E345" s="28"/>
    </row>
    <row r="346" spans="4:5" ht="15">
      <c r="D346" s="28"/>
      <c r="E346" s="28"/>
    </row>
    <row r="347" spans="4:5" ht="15">
      <c r="D347" s="28"/>
      <c r="E347" s="28"/>
    </row>
    <row r="348" spans="4:5" ht="15">
      <c r="D348" s="28"/>
      <c r="E348" s="28"/>
    </row>
    <row r="349" spans="4:5" ht="15">
      <c r="D349" s="28"/>
      <c r="E349" s="28"/>
    </row>
    <row r="350" spans="4:5" ht="15">
      <c r="D350" s="28"/>
      <c r="E350" s="28"/>
    </row>
    <row r="351" spans="4:5" ht="15">
      <c r="D351" s="28"/>
      <c r="E351" s="28"/>
    </row>
    <row r="352" spans="4:5" ht="15">
      <c r="D352" s="28"/>
      <c r="E352" s="28"/>
    </row>
    <row r="353" spans="4:5" ht="15">
      <c r="D353" s="28"/>
      <c r="E353" s="28"/>
    </row>
    <row r="354" spans="4:5" ht="15">
      <c r="D354" s="28"/>
      <c r="E354" s="28"/>
    </row>
    <row r="355" spans="4:5" ht="15">
      <c r="D355" s="28"/>
      <c r="E355" s="28"/>
    </row>
    <row r="356" spans="4:5" ht="15">
      <c r="D356" s="28"/>
      <c r="E356" s="28"/>
    </row>
    <row r="357" spans="4:5" ht="15">
      <c r="D357" s="28"/>
      <c r="E357" s="28"/>
    </row>
    <row r="358" spans="4:5" ht="15">
      <c r="D358" s="28"/>
      <c r="E358" s="28"/>
    </row>
    <row r="359" spans="4:5" ht="15">
      <c r="D359" s="28"/>
      <c r="E359" s="28"/>
    </row>
    <row r="360" spans="4:5" ht="15">
      <c r="D360" s="28"/>
      <c r="E360" s="28"/>
    </row>
    <row r="361" spans="4:5" ht="15">
      <c r="D361" s="28"/>
      <c r="E361" s="28"/>
    </row>
    <row r="362" spans="4:5" ht="15">
      <c r="D362" s="28"/>
      <c r="E362" s="28"/>
    </row>
    <row r="363" spans="4:5" ht="15">
      <c r="D363" s="28"/>
      <c r="E363" s="28"/>
    </row>
    <row r="364" spans="4:5" ht="15">
      <c r="D364" s="28"/>
      <c r="E364" s="28"/>
    </row>
    <row r="365" spans="4:5" ht="15">
      <c r="D365" s="28"/>
      <c r="E365" s="28"/>
    </row>
    <row r="366" spans="4:5" ht="15">
      <c r="D366" s="28"/>
      <c r="E366" s="28"/>
    </row>
    <row r="367" spans="4:5" ht="15">
      <c r="D367" s="28"/>
      <c r="E367" s="28"/>
    </row>
    <row r="368" spans="4:5" ht="15">
      <c r="D368" s="28"/>
      <c r="E368" s="28"/>
    </row>
    <row r="369" spans="4:5" ht="15">
      <c r="D369" s="28"/>
      <c r="E369" s="28"/>
    </row>
    <row r="370" spans="4:5" ht="15">
      <c r="D370" s="28"/>
      <c r="E370" s="28"/>
    </row>
    <row r="371" spans="4:5" ht="15">
      <c r="D371" s="28"/>
      <c r="E371" s="28"/>
    </row>
    <row r="372" spans="4:5" ht="15">
      <c r="D372" s="28"/>
      <c r="E372" s="28"/>
    </row>
    <row r="373" spans="4:5" ht="15">
      <c r="D373" s="28"/>
      <c r="E373" s="28"/>
    </row>
    <row r="374" spans="4:5" ht="15">
      <c r="D374" s="28"/>
      <c r="E374" s="28"/>
    </row>
    <row r="375" spans="4:5" ht="15">
      <c r="D375" s="28"/>
      <c r="E375" s="28"/>
    </row>
    <row r="376" spans="4:5" ht="15">
      <c r="D376" s="28"/>
      <c r="E376" s="28"/>
    </row>
    <row r="377" spans="4:5" ht="15">
      <c r="D377" s="28"/>
      <c r="E377" s="28"/>
    </row>
    <row r="378" spans="4:5" ht="15">
      <c r="D378" s="28"/>
      <c r="E378" s="28"/>
    </row>
    <row r="379" spans="4:5" ht="15">
      <c r="D379" s="28"/>
      <c r="E379" s="28"/>
    </row>
    <row r="380" spans="4:5" ht="15">
      <c r="D380" s="28"/>
      <c r="E380" s="28"/>
    </row>
    <row r="381" spans="4:5" ht="15">
      <c r="D381" s="28"/>
      <c r="E381" s="28"/>
    </row>
    <row r="382" spans="4:5" ht="15">
      <c r="D382" s="28"/>
      <c r="E382" s="28"/>
    </row>
    <row r="383" spans="4:5" ht="15">
      <c r="D383" s="28"/>
      <c r="E383" s="28"/>
    </row>
    <row r="384" spans="4:5" ht="15">
      <c r="D384" s="28"/>
      <c r="E384" s="28"/>
    </row>
    <row r="385" spans="4:5" ht="15">
      <c r="D385" s="28"/>
      <c r="E385" s="28"/>
    </row>
    <row r="386" spans="4:5" ht="15">
      <c r="D386" s="28"/>
      <c r="E386" s="28"/>
    </row>
    <row r="387" spans="4:5" ht="15">
      <c r="D387" s="28"/>
      <c r="E387" s="28"/>
    </row>
    <row r="388" spans="4:5" ht="15">
      <c r="D388" s="28"/>
      <c r="E388" s="28"/>
    </row>
    <row r="389" spans="4:5" ht="15">
      <c r="D389" s="28"/>
      <c r="E389" s="28"/>
    </row>
    <row r="390" spans="4:5" ht="15">
      <c r="D390" s="28"/>
      <c r="E390" s="28"/>
    </row>
    <row r="391" spans="4:5" ht="15">
      <c r="D391" s="28"/>
      <c r="E391" s="28"/>
    </row>
    <row r="392" spans="4:5" ht="15">
      <c r="D392" s="28"/>
      <c r="E392" s="28"/>
    </row>
    <row r="393" spans="4:5" ht="15">
      <c r="D393" s="28"/>
      <c r="E393" s="28"/>
    </row>
    <row r="394" spans="4:5" ht="15">
      <c r="D394" s="28"/>
      <c r="E394" s="28"/>
    </row>
    <row r="395" spans="4:5" ht="15">
      <c r="D395" s="28"/>
      <c r="E395" s="28"/>
    </row>
    <row r="396" spans="4:5" ht="15">
      <c r="D396" s="28"/>
      <c r="E396" s="28"/>
    </row>
    <row r="397" spans="4:5" ht="15">
      <c r="D397" s="28"/>
      <c r="E397" s="28"/>
    </row>
    <row r="398" spans="4:5" ht="15">
      <c r="D398" s="28"/>
      <c r="E398" s="28"/>
    </row>
    <row r="399" spans="4:5" ht="15">
      <c r="D399" s="28"/>
      <c r="E399" s="28"/>
    </row>
    <row r="400" spans="4:5" ht="15">
      <c r="D400" s="28"/>
      <c r="E400" s="28"/>
    </row>
    <row r="401" spans="4:5" ht="15">
      <c r="D401" s="28"/>
      <c r="E401" s="28"/>
    </row>
    <row r="402" spans="4:5" ht="15">
      <c r="D402" s="28"/>
      <c r="E402" s="28"/>
    </row>
    <row r="403" spans="4:5" ht="15">
      <c r="D403" s="28"/>
      <c r="E403" s="28"/>
    </row>
    <row r="404" spans="4:5" ht="15">
      <c r="D404" s="28"/>
      <c r="E404" s="28"/>
    </row>
    <row r="405" spans="4:5" ht="15">
      <c r="D405" s="28"/>
      <c r="E405" s="28"/>
    </row>
    <row r="406" spans="4:5" ht="15">
      <c r="D406" s="28"/>
      <c r="E406" s="28"/>
    </row>
    <row r="407" spans="4:5" ht="15">
      <c r="D407" s="28"/>
      <c r="E407" s="28"/>
    </row>
    <row r="408" spans="4:5" ht="15">
      <c r="D408" s="28"/>
      <c r="E408" s="28"/>
    </row>
    <row r="409" spans="4:5" ht="15">
      <c r="D409" s="28"/>
      <c r="E409" s="28"/>
    </row>
    <row r="410" spans="4:5" ht="15">
      <c r="D410" s="28"/>
      <c r="E410" s="28"/>
    </row>
    <row r="411" spans="4:5" ht="15">
      <c r="D411" s="28"/>
      <c r="E411" s="28"/>
    </row>
    <row r="412" spans="4:5" ht="15">
      <c r="D412" s="28"/>
      <c r="E412" s="28"/>
    </row>
    <row r="413" spans="4:5" ht="15">
      <c r="D413" s="28"/>
      <c r="E413" s="28"/>
    </row>
    <row r="414" spans="4:5" ht="15">
      <c r="D414" s="28"/>
      <c r="E414" s="28"/>
    </row>
    <row r="415" spans="4:5" ht="15">
      <c r="D415" s="28"/>
      <c r="E415" s="28"/>
    </row>
    <row r="416" spans="4:5" ht="15">
      <c r="D416" s="28"/>
      <c r="E416" s="28"/>
    </row>
    <row r="417" spans="4:5" ht="15">
      <c r="D417" s="28"/>
      <c r="E417" s="28"/>
    </row>
    <row r="418" spans="4:5" ht="15">
      <c r="D418" s="28"/>
      <c r="E418" s="28"/>
    </row>
    <row r="419" spans="4:5" ht="15">
      <c r="D419" s="28"/>
      <c r="E419" s="28"/>
    </row>
    <row r="420" spans="4:5" ht="15">
      <c r="D420" s="28"/>
      <c r="E420" s="28"/>
    </row>
    <row r="421" spans="4:5" ht="15">
      <c r="D421" s="28"/>
      <c r="E421" s="28"/>
    </row>
    <row r="422" spans="4:5" ht="15">
      <c r="D422" s="28"/>
      <c r="E422" s="28"/>
    </row>
    <row r="423" spans="4:5" ht="15">
      <c r="D423" s="28"/>
      <c r="E423" s="28"/>
    </row>
    <row r="424" spans="4:5" ht="15">
      <c r="D424" s="28"/>
      <c r="E424" s="28"/>
    </row>
    <row r="425" spans="4:5" ht="15">
      <c r="D425" s="28"/>
      <c r="E425" s="28"/>
    </row>
    <row r="426" spans="4:5" ht="15">
      <c r="D426" s="28"/>
      <c r="E426" s="28"/>
    </row>
    <row r="427" spans="4:5" ht="15">
      <c r="D427" s="28"/>
      <c r="E427" s="28"/>
    </row>
    <row r="428" spans="4:5" ht="15">
      <c r="D428" s="28"/>
      <c r="E428" s="28"/>
    </row>
    <row r="429" spans="4:5" ht="15">
      <c r="D429" s="28"/>
      <c r="E429" s="28"/>
    </row>
    <row r="430" spans="4:5" ht="15">
      <c r="D430" s="28"/>
      <c r="E430" s="28"/>
    </row>
    <row r="431" spans="4:5" ht="15">
      <c r="D431" s="28"/>
      <c r="E431" s="28"/>
    </row>
    <row r="432" spans="4:5" ht="15">
      <c r="D432" s="28"/>
      <c r="E432" s="28"/>
    </row>
    <row r="433" spans="4:5" ht="15">
      <c r="D433" s="28"/>
      <c r="E433" s="28"/>
    </row>
    <row r="434" spans="4:5" ht="15">
      <c r="D434" s="28"/>
      <c r="E434" s="28"/>
    </row>
    <row r="435" spans="4:5" ht="15">
      <c r="D435" s="28"/>
      <c r="E435" s="28"/>
    </row>
    <row r="436" spans="4:5" ht="15">
      <c r="D436" s="28"/>
      <c r="E436" s="28"/>
    </row>
    <row r="437" spans="4:5" ht="15">
      <c r="D437" s="28"/>
      <c r="E437" s="28"/>
    </row>
    <row r="438" spans="4:5" ht="15">
      <c r="D438" s="28"/>
      <c r="E438" s="28"/>
    </row>
    <row r="439" spans="4:5" ht="15">
      <c r="D439" s="28"/>
      <c r="E439" s="28"/>
    </row>
    <row r="440" spans="4:5" ht="15">
      <c r="D440" s="28"/>
      <c r="E440" s="28"/>
    </row>
    <row r="441" spans="4:5" ht="15">
      <c r="D441" s="28"/>
      <c r="E441" s="28"/>
    </row>
    <row r="442" spans="4:5" ht="15">
      <c r="D442" s="28"/>
      <c r="E442" s="28"/>
    </row>
    <row r="443" spans="4:5" ht="15">
      <c r="D443" s="28"/>
      <c r="E443" s="28"/>
    </row>
    <row r="444" spans="4:5" ht="15">
      <c r="D444" s="28"/>
      <c r="E444" s="28"/>
    </row>
    <row r="445" spans="4:5" ht="15">
      <c r="D445" s="28"/>
      <c r="E445" s="28"/>
    </row>
    <row r="446" spans="4:5" ht="15">
      <c r="D446" s="28"/>
      <c r="E446" s="28"/>
    </row>
    <row r="447" spans="4:5" ht="15">
      <c r="D447" s="28"/>
      <c r="E447" s="28"/>
    </row>
    <row r="448" spans="4:5" ht="15">
      <c r="D448" s="28"/>
      <c r="E448" s="28"/>
    </row>
    <row r="449" spans="4:5" ht="15">
      <c r="D449" s="28"/>
      <c r="E449" s="28"/>
    </row>
    <row r="450" spans="4:5" ht="15">
      <c r="D450" s="28"/>
      <c r="E450" s="28"/>
    </row>
    <row r="451" spans="4:5" ht="15">
      <c r="D451" s="28"/>
      <c r="E451" s="28"/>
    </row>
    <row r="452" spans="4:5" ht="15">
      <c r="D452" s="28"/>
      <c r="E452" s="28"/>
    </row>
    <row r="453" spans="4:5" ht="15">
      <c r="D453" s="28"/>
      <c r="E453" s="28"/>
    </row>
    <row r="454" spans="4:5" ht="15">
      <c r="D454" s="28"/>
      <c r="E454" s="28"/>
    </row>
    <row r="455" spans="4:5" ht="15">
      <c r="D455" s="28"/>
      <c r="E455" s="28"/>
    </row>
    <row r="456" spans="4:5" ht="15">
      <c r="D456" s="28"/>
      <c r="E456" s="28"/>
    </row>
    <row r="457" spans="4:5" ht="15">
      <c r="D457" s="28"/>
      <c r="E457" s="28"/>
    </row>
    <row r="458" spans="4:5" ht="15">
      <c r="D458" s="28"/>
      <c r="E458" s="28"/>
    </row>
    <row r="459" spans="4:5" ht="15">
      <c r="D459" s="28"/>
      <c r="E459" s="28"/>
    </row>
    <row r="460" spans="4:5" ht="15">
      <c r="D460" s="28"/>
      <c r="E460" s="28"/>
    </row>
    <row r="461" spans="4:5" ht="15">
      <c r="D461" s="28"/>
      <c r="E461" s="28"/>
    </row>
    <row r="462" spans="4:5" ht="15">
      <c r="D462" s="28"/>
      <c r="E462" s="28"/>
    </row>
    <row r="463" spans="4:5" ht="15">
      <c r="D463" s="28"/>
      <c r="E463" s="28"/>
    </row>
    <row r="464" spans="4:5" ht="15">
      <c r="D464" s="28"/>
      <c r="E464" s="28"/>
    </row>
    <row r="465" spans="4:5" ht="15">
      <c r="D465" s="28"/>
      <c r="E465" s="28"/>
    </row>
    <row r="466" spans="4:5" ht="15">
      <c r="D466" s="28"/>
      <c r="E466" s="28"/>
    </row>
    <row r="467" spans="4:5" ht="15">
      <c r="D467" s="28"/>
      <c r="E467" s="28"/>
    </row>
    <row r="468" spans="4:5" ht="15">
      <c r="D468" s="28"/>
      <c r="E468" s="28"/>
    </row>
    <row r="469" spans="4:5" ht="15">
      <c r="D469" s="28"/>
      <c r="E469" s="28"/>
    </row>
    <row r="470" spans="4:5" ht="15">
      <c r="D470" s="28"/>
      <c r="E470" s="28"/>
    </row>
    <row r="471" spans="4:5" ht="15">
      <c r="D471" s="28"/>
      <c r="E471" s="28"/>
    </row>
    <row r="472" spans="4:5" ht="15">
      <c r="D472" s="28"/>
      <c r="E472" s="28"/>
    </row>
    <row r="473" spans="4:5" ht="15">
      <c r="D473" s="28"/>
      <c r="E473" s="28"/>
    </row>
    <row r="474" spans="4:5" ht="15">
      <c r="D474" s="28"/>
      <c r="E474" s="28"/>
    </row>
    <row r="475" spans="4:5" ht="15">
      <c r="D475" s="28"/>
      <c r="E475" s="28"/>
    </row>
  </sheetData>
  <sheetProtection sheet="1" objects="1" scenarios="1"/>
  <mergeCells count="5">
    <mergeCell ref="F5:O5"/>
    <mergeCell ref="F2:I2"/>
    <mergeCell ref="A1:P1"/>
    <mergeCell ref="A3:P3"/>
    <mergeCell ref="A4:P4"/>
  </mergeCells>
  <dataValidations count="1">
    <dataValidation type="whole" allowBlank="1" showInputMessage="1" showErrorMessage="1" errorTitle="&gt;&gt; I N F O &lt;&lt;" error="Nur Altersklassen 1, 2 oder 3 zulässig !" sqref="C7:C56">
      <formula1>1</formula1>
      <formula2>3</formula2>
    </dataValidation>
  </dataValidations>
  <printOptions horizontalCentered="1" verticalCentered="1"/>
  <pageMargins left="0.7874015748031497" right="0.7874015748031497" top="0.5905511811023623" bottom="0.3937007874015748" header="0.31496062992125984" footer="0.31496062992125984"/>
  <pageSetup horizontalDpi="300" verticalDpi="3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D17" sqref="D17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23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>
        <f>Basis!A4-50</f>
        <v>1969</v>
      </c>
      <c r="M4" s="82"/>
      <c r="N4" s="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75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47</v>
      </c>
      <c r="C7" s="24" t="s">
        <v>97</v>
      </c>
      <c r="D7" s="26" t="s">
        <v>47</v>
      </c>
      <c r="E7" s="24">
        <v>8</v>
      </c>
      <c r="F7" s="24">
        <v>10</v>
      </c>
      <c r="G7" s="24">
        <v>9</v>
      </c>
      <c r="H7" s="24">
        <v>10</v>
      </c>
      <c r="I7" s="24">
        <v>10</v>
      </c>
      <c r="J7" s="24"/>
      <c r="K7" s="24"/>
      <c r="L7" s="24"/>
      <c r="M7" s="24"/>
      <c r="N7" s="25"/>
      <c r="O7" s="21" t="str">
        <f>IF(ISERROR(LOOKUP(B7,INDEX(Basis!$B$10:$D$12,,1),Basis!$A$10:$A$12)),"-",LOOKUP(B7,INDEX(Basis!$B$10:$D$12,,1),Basis!$A$10:$A$12))</f>
        <v>-</v>
      </c>
      <c r="Q7" s="15">
        <f aca="true" t="shared" si="1" ref="Q7:Q38">SUM(R7:AB7)</f>
        <v>3.0101E+18</v>
      </c>
      <c r="R7" s="15">
        <f aca="true" t="shared" si="2" ref="R7:AB16">COUNTIF($E7:$N7,R$6)*R$5</f>
        <v>3E+18</v>
      </c>
      <c r="S7" s="15">
        <f t="shared" si="2"/>
        <v>10000000000000000</v>
      </c>
      <c r="T7" s="15">
        <f t="shared" si="2"/>
        <v>100000000000000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44</v>
      </c>
      <c r="C8" s="24" t="s">
        <v>86</v>
      </c>
      <c r="D8" s="46" t="s">
        <v>88</v>
      </c>
      <c r="E8" s="24">
        <v>8</v>
      </c>
      <c r="F8" s="24">
        <v>7</v>
      </c>
      <c r="G8" s="24">
        <v>10</v>
      </c>
      <c r="H8" s="24">
        <v>10</v>
      </c>
      <c r="I8" s="24">
        <v>9</v>
      </c>
      <c r="J8" s="24"/>
      <c r="K8" s="24"/>
      <c r="L8" s="24"/>
      <c r="M8" s="24"/>
      <c r="N8" s="25"/>
      <c r="O8" s="22" t="str">
        <f>IF(ISERROR(LOOKUP(B8,INDEX(Basis!$B$10:$D$12,,1),Basis!$A$10:$A$12)),"-",LOOKUP(B8,INDEX(Basis!$B$10:$D$12,,1),Basis!$A$10:$A$12))</f>
        <v>-</v>
      </c>
      <c r="Q8" s="15">
        <f t="shared" si="1"/>
        <v>2.010101E+18</v>
      </c>
      <c r="R8" s="15">
        <f t="shared" si="2"/>
        <v>2E+18</v>
      </c>
      <c r="S8" s="15">
        <f t="shared" si="2"/>
        <v>10000000000000000</v>
      </c>
      <c r="T8" s="15">
        <f t="shared" si="2"/>
        <v>100000000000000</v>
      </c>
      <c r="U8" s="15">
        <f t="shared" si="2"/>
        <v>1000000000000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44</v>
      </c>
      <c r="C9" s="24" t="s">
        <v>45</v>
      </c>
      <c r="D9" s="46" t="s">
        <v>42</v>
      </c>
      <c r="E9" s="24">
        <v>9</v>
      </c>
      <c r="F9" s="24">
        <v>9</v>
      </c>
      <c r="G9" s="24">
        <v>8</v>
      </c>
      <c r="H9" s="24">
        <v>9</v>
      </c>
      <c r="I9" s="24">
        <v>9</v>
      </c>
      <c r="J9" s="24"/>
      <c r="K9" s="24"/>
      <c r="L9" s="24"/>
      <c r="M9" s="24"/>
      <c r="N9" s="25"/>
      <c r="O9" s="22" t="str">
        <f>IF(ISERROR(LOOKUP(B9,INDEX(Basis!$B$10:$D$12,,1),Basis!$A$10:$A$12)),"-",LOOKUP(B9,INDEX(Basis!$B$10:$D$12,,1),Basis!$A$10:$A$12))</f>
        <v>-</v>
      </c>
      <c r="Q9" s="15">
        <f t="shared" si="1"/>
        <v>40100000000000000</v>
      </c>
      <c r="R9" s="15">
        <f t="shared" si="2"/>
        <v>0</v>
      </c>
      <c r="S9" s="15">
        <f t="shared" si="2"/>
        <v>40000000000000000</v>
      </c>
      <c r="T9" s="15">
        <f t="shared" si="2"/>
        <v>100000000000000</v>
      </c>
      <c r="U9" s="15">
        <f t="shared" si="2"/>
        <v>0</v>
      </c>
      <c r="V9" s="15">
        <f t="shared" si="2"/>
        <v>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42</v>
      </c>
      <c r="C10" s="24" t="s">
        <v>104</v>
      </c>
      <c r="D10" s="26" t="s">
        <v>47</v>
      </c>
      <c r="E10" s="24">
        <v>8</v>
      </c>
      <c r="F10" s="24">
        <v>9</v>
      </c>
      <c r="G10" s="24">
        <v>6</v>
      </c>
      <c r="H10" s="24">
        <v>9</v>
      </c>
      <c r="I10" s="24">
        <v>10</v>
      </c>
      <c r="J10" s="24"/>
      <c r="K10" s="24"/>
      <c r="L10" s="24"/>
      <c r="M10" s="24"/>
      <c r="N10" s="25"/>
      <c r="O10" s="22" t="str">
        <f>IF(ISERROR(LOOKUP(B10,INDEX(Basis!$B$10:$D$12,,1),Basis!$A$10:$A$12)),"-",LOOKUP(B10,INDEX(Basis!$B$10:$D$12,,1),Basis!$A$10:$A$12))</f>
        <v>-</v>
      </c>
      <c r="Q10" s="15">
        <f t="shared" si="1"/>
        <v>1.02010001E+18</v>
      </c>
      <c r="R10" s="15">
        <f t="shared" si="2"/>
        <v>1E+18</v>
      </c>
      <c r="S10" s="15">
        <f t="shared" si="2"/>
        <v>20000000000000000</v>
      </c>
      <c r="T10" s="15">
        <f t="shared" si="2"/>
        <v>100000000000000</v>
      </c>
      <c r="U10" s="15">
        <f t="shared" si="2"/>
        <v>0</v>
      </c>
      <c r="V10" s="15">
        <f t="shared" si="2"/>
        <v>10000000000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41</v>
      </c>
      <c r="C11" s="24" t="s">
        <v>116</v>
      </c>
      <c r="D11" s="26" t="s">
        <v>117</v>
      </c>
      <c r="E11" s="24">
        <v>3</v>
      </c>
      <c r="F11" s="24">
        <v>10</v>
      </c>
      <c r="G11" s="24">
        <v>9</v>
      </c>
      <c r="H11" s="24">
        <v>9</v>
      </c>
      <c r="I11" s="24">
        <v>10</v>
      </c>
      <c r="J11" s="24"/>
      <c r="K11" s="24"/>
      <c r="L11" s="24"/>
      <c r="M11" s="24"/>
      <c r="N11" s="25"/>
      <c r="O11" s="22" t="str">
        <f>IF(ISERROR(LOOKUP(B11,INDEX(Basis!$B$10:$D$12,,1),Basis!$A$10:$A$12)),"-",LOOKUP(B11,INDEX(Basis!$B$10:$D$12,,1),Basis!$A$10:$A$12))</f>
        <v>-</v>
      </c>
      <c r="Q11" s="15">
        <f t="shared" si="1"/>
        <v>2.02000000000001E+18</v>
      </c>
      <c r="R11" s="15">
        <f t="shared" si="2"/>
        <v>2E+18</v>
      </c>
      <c r="S11" s="15">
        <f t="shared" si="2"/>
        <v>20000000000000000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10000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40</v>
      </c>
      <c r="C12" s="24" t="s">
        <v>131</v>
      </c>
      <c r="D12" s="26" t="s">
        <v>69</v>
      </c>
      <c r="E12" s="24">
        <v>5</v>
      </c>
      <c r="F12" s="24">
        <v>8</v>
      </c>
      <c r="G12" s="24">
        <v>8</v>
      </c>
      <c r="H12" s="24">
        <v>9</v>
      </c>
      <c r="I12" s="24">
        <v>10</v>
      </c>
      <c r="J12" s="24"/>
      <c r="K12" s="24"/>
      <c r="L12" s="24"/>
      <c r="M12" s="24"/>
      <c r="N12" s="25"/>
      <c r="O12" s="22" t="str">
        <f>IF(ISERROR(LOOKUP(B12,INDEX(Basis!$B$10:$D$12,,1),Basis!$A$10:$A$12)),"-",LOOKUP(B12,INDEX(Basis!$B$10:$D$12,,1),Basis!$A$10:$A$12))</f>
        <v>-</v>
      </c>
      <c r="Q12" s="15">
        <f t="shared" si="1"/>
        <v>1.0102000001E+18</v>
      </c>
      <c r="R12" s="15">
        <f t="shared" si="2"/>
        <v>1E+18</v>
      </c>
      <c r="S12" s="15">
        <f t="shared" si="2"/>
        <v>10000000000000000</v>
      </c>
      <c r="T12" s="15">
        <f t="shared" si="2"/>
        <v>200000000000000</v>
      </c>
      <c r="U12" s="15">
        <f t="shared" si="2"/>
        <v>0</v>
      </c>
      <c r="V12" s="15">
        <f t="shared" si="2"/>
        <v>0</v>
      </c>
      <c r="W12" s="15">
        <f t="shared" si="2"/>
        <v>100000000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3">
        <f t="shared" si="0"/>
        <v>40</v>
      </c>
      <c r="C13" s="24" t="s">
        <v>51</v>
      </c>
      <c r="D13" s="46" t="s">
        <v>52</v>
      </c>
      <c r="E13" s="24">
        <v>8</v>
      </c>
      <c r="F13" s="24">
        <v>9</v>
      </c>
      <c r="G13" s="24">
        <v>7</v>
      </c>
      <c r="H13" s="24">
        <v>7</v>
      </c>
      <c r="I13" s="24">
        <v>9</v>
      </c>
      <c r="J13" s="24"/>
      <c r="K13" s="24"/>
      <c r="L13" s="24"/>
      <c r="M13" s="24"/>
      <c r="N13" s="25"/>
      <c r="O13" s="22" t="str">
        <f>IF(ISERROR(LOOKUP(B13,INDEX(Basis!$B$10:$D$12,,1),Basis!$A$10:$A$12)),"-",LOOKUP(B13,INDEX(Basis!$B$10:$D$12,,1),Basis!$A$10:$A$12))</f>
        <v>-</v>
      </c>
      <c r="Q13" s="15">
        <f t="shared" si="1"/>
        <v>20102000000000000</v>
      </c>
      <c r="R13" s="15">
        <f t="shared" si="2"/>
        <v>0</v>
      </c>
      <c r="S13" s="15">
        <f t="shared" si="2"/>
        <v>20000000000000000</v>
      </c>
      <c r="T13" s="15">
        <f t="shared" si="2"/>
        <v>100000000000000</v>
      </c>
      <c r="U13" s="15">
        <f t="shared" si="2"/>
        <v>2000000000000</v>
      </c>
      <c r="V13" s="15">
        <f t="shared" si="2"/>
        <v>0</v>
      </c>
      <c r="W13" s="15">
        <f t="shared" si="2"/>
        <v>0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3">
        <f t="shared" si="0"/>
        <v>39</v>
      </c>
      <c r="C14" s="24" t="s">
        <v>82</v>
      </c>
      <c r="D14" s="46" t="s">
        <v>77</v>
      </c>
      <c r="E14" s="24">
        <v>6</v>
      </c>
      <c r="F14" s="24">
        <v>9</v>
      </c>
      <c r="G14" s="24">
        <v>8</v>
      </c>
      <c r="H14" s="24">
        <v>6</v>
      </c>
      <c r="I14" s="24">
        <v>10</v>
      </c>
      <c r="J14" s="24"/>
      <c r="K14" s="24"/>
      <c r="L14" s="24"/>
      <c r="M14" s="24"/>
      <c r="N14" s="25"/>
      <c r="O14" s="22" t="str">
        <f>IF(ISERROR(LOOKUP(B14,INDEX(Basis!$B$10:$D$12,,1),Basis!$A$10:$A$12)),"-",LOOKUP(B14,INDEX(Basis!$B$10:$D$12,,1),Basis!$A$10:$A$12))</f>
        <v>-</v>
      </c>
      <c r="Q14" s="15">
        <f t="shared" si="1"/>
        <v>1.01010002E+18</v>
      </c>
      <c r="R14" s="15">
        <f t="shared" si="2"/>
        <v>1E+18</v>
      </c>
      <c r="S14" s="15">
        <f t="shared" si="2"/>
        <v>10000000000000000</v>
      </c>
      <c r="T14" s="15">
        <f t="shared" si="2"/>
        <v>100000000000000</v>
      </c>
      <c r="U14" s="15">
        <f t="shared" si="2"/>
        <v>0</v>
      </c>
      <c r="V14" s="15">
        <f t="shared" si="2"/>
        <v>20000000000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0">
        <f t="shared" si="0"/>
        <v>39</v>
      </c>
      <c r="C15" s="24" t="s">
        <v>125</v>
      </c>
      <c r="D15" s="26" t="s">
        <v>40</v>
      </c>
      <c r="E15" s="24">
        <v>6</v>
      </c>
      <c r="F15" s="24">
        <v>9</v>
      </c>
      <c r="G15" s="24">
        <v>8</v>
      </c>
      <c r="H15" s="24">
        <v>8</v>
      </c>
      <c r="I15" s="24">
        <v>8</v>
      </c>
      <c r="J15" s="24"/>
      <c r="K15" s="24"/>
      <c r="L15" s="24"/>
      <c r="M15" s="24"/>
      <c r="N15" s="25"/>
      <c r="O15" s="22" t="str">
        <f>IF(ISERROR(LOOKUP(B15,INDEX(Basis!$B$10:$D$12,,1),Basis!$A$10:$A$12)),"-",LOOKUP(B15,INDEX(Basis!$B$10:$D$12,,1),Basis!$A$10:$A$12))</f>
        <v>-</v>
      </c>
      <c r="Q15" s="15">
        <f t="shared" si="1"/>
        <v>10300010000000000</v>
      </c>
      <c r="R15" s="15">
        <f t="shared" si="2"/>
        <v>0</v>
      </c>
      <c r="S15" s="15">
        <f t="shared" si="2"/>
        <v>10000000000000000</v>
      </c>
      <c r="T15" s="15">
        <f t="shared" si="2"/>
        <v>300000000000000</v>
      </c>
      <c r="U15" s="15">
        <f t="shared" si="2"/>
        <v>0</v>
      </c>
      <c r="V15" s="15">
        <f t="shared" si="2"/>
        <v>10000000000</v>
      </c>
      <c r="W15" s="15">
        <f t="shared" si="2"/>
        <v>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0">
        <f t="shared" si="0"/>
        <v>39</v>
      </c>
      <c r="C16" s="24" t="s">
        <v>50</v>
      </c>
      <c r="D16" s="46" t="s">
        <v>42</v>
      </c>
      <c r="E16" s="24">
        <v>9</v>
      </c>
      <c r="F16" s="24">
        <v>7</v>
      </c>
      <c r="G16" s="24">
        <v>8</v>
      </c>
      <c r="H16" s="24">
        <v>8</v>
      </c>
      <c r="I16" s="24">
        <v>7</v>
      </c>
      <c r="J16" s="24"/>
      <c r="K16" s="24"/>
      <c r="L16" s="24"/>
      <c r="M16" s="24"/>
      <c r="N16" s="25"/>
      <c r="O16" s="22" t="str">
        <f>IF(ISERROR(LOOKUP(B16,INDEX(Basis!$B$10:$D$12,,1),Basis!$A$10:$A$12)),"-",LOOKUP(B16,INDEX(Basis!$B$10:$D$12,,1),Basis!$A$10:$A$12))</f>
        <v>-</v>
      </c>
      <c r="Q16" s="15">
        <f t="shared" si="1"/>
        <v>10202000000000000</v>
      </c>
      <c r="R16" s="15">
        <f t="shared" si="2"/>
        <v>0</v>
      </c>
      <c r="S16" s="15">
        <f t="shared" si="2"/>
        <v>10000000000000000</v>
      </c>
      <c r="T16" s="15">
        <f t="shared" si="2"/>
        <v>200000000000000</v>
      </c>
      <c r="U16" s="15">
        <f t="shared" si="2"/>
        <v>2000000000000</v>
      </c>
      <c r="V16" s="15">
        <f t="shared" si="2"/>
        <v>0</v>
      </c>
      <c r="W16" s="15">
        <f t="shared" si="2"/>
        <v>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38</v>
      </c>
      <c r="C17" s="24" t="s">
        <v>93</v>
      </c>
      <c r="D17" s="26" t="s">
        <v>95</v>
      </c>
      <c r="E17" s="24">
        <v>6</v>
      </c>
      <c r="F17" s="24">
        <v>10</v>
      </c>
      <c r="G17" s="24">
        <v>10</v>
      </c>
      <c r="H17" s="24">
        <v>5</v>
      </c>
      <c r="I17" s="24">
        <v>7</v>
      </c>
      <c r="J17" s="24"/>
      <c r="K17" s="24"/>
      <c r="L17" s="24"/>
      <c r="M17" s="24"/>
      <c r="N17" s="25"/>
      <c r="O17" s="22" t="str">
        <f>IF(ISERROR(LOOKUP(B17,INDEX(Basis!$B$10:$D$12,,1),Basis!$A$10:$A$12)),"-",LOOKUP(B17,INDEX(Basis!$B$10:$D$12,,1),Basis!$A$10:$A$12))</f>
        <v>-</v>
      </c>
      <c r="Q17" s="15">
        <f t="shared" si="1"/>
        <v>2.0000010101E+18</v>
      </c>
      <c r="R17" s="15">
        <f aca="true" t="shared" si="3" ref="R17:AB26">COUNTIF($E17:$N17,R$6)*R$5</f>
        <v>2E+18</v>
      </c>
      <c r="S17" s="15">
        <f t="shared" si="3"/>
        <v>0</v>
      </c>
      <c r="T17" s="15">
        <f t="shared" si="3"/>
        <v>0</v>
      </c>
      <c r="U17" s="15">
        <f t="shared" si="3"/>
        <v>1000000000000</v>
      </c>
      <c r="V17" s="15">
        <f t="shared" si="3"/>
        <v>10000000000</v>
      </c>
      <c r="W17" s="15">
        <f t="shared" si="3"/>
        <v>100000000</v>
      </c>
      <c r="X17" s="15">
        <f t="shared" si="3"/>
        <v>0</v>
      </c>
      <c r="Y17" s="15">
        <f t="shared" si="3"/>
        <v>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38</v>
      </c>
      <c r="C18" s="24" t="s">
        <v>96</v>
      </c>
      <c r="D18" s="26" t="s">
        <v>47</v>
      </c>
      <c r="E18" s="24">
        <v>4</v>
      </c>
      <c r="F18" s="24">
        <v>8</v>
      </c>
      <c r="G18" s="24">
        <v>8</v>
      </c>
      <c r="H18" s="24">
        <v>8</v>
      </c>
      <c r="I18" s="24">
        <v>10</v>
      </c>
      <c r="J18" s="24"/>
      <c r="K18" s="24"/>
      <c r="L18" s="24"/>
      <c r="M18" s="24"/>
      <c r="N18" s="25"/>
      <c r="O18" s="22" t="str">
        <f>IF(ISERROR(LOOKUP(B18,INDEX(Basis!$B$10:$D$12,,1),Basis!$A$10:$A$12)),"-",LOOKUP(B18,INDEX(Basis!$B$10:$D$12,,1),Basis!$A$10:$A$12))</f>
        <v>-</v>
      </c>
      <c r="Q18" s="15">
        <f t="shared" si="1"/>
        <v>1.000300000001E+18</v>
      </c>
      <c r="R18" s="15">
        <f t="shared" si="3"/>
        <v>1E+18</v>
      </c>
      <c r="S18" s="15">
        <f t="shared" si="3"/>
        <v>0</v>
      </c>
      <c r="T18" s="15">
        <f t="shared" si="3"/>
        <v>300000000000000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1000000</v>
      </c>
      <c r="Y18" s="15">
        <f t="shared" si="3"/>
        <v>0</v>
      </c>
      <c r="Z18" s="15">
        <f t="shared" si="3"/>
        <v>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38</v>
      </c>
      <c r="C19" s="24" t="s">
        <v>89</v>
      </c>
      <c r="D19" s="26" t="s">
        <v>69</v>
      </c>
      <c r="E19" s="24">
        <v>8</v>
      </c>
      <c r="F19" s="24">
        <v>8</v>
      </c>
      <c r="G19" s="24">
        <v>5</v>
      </c>
      <c r="H19" s="24">
        <v>8</v>
      </c>
      <c r="I19" s="24">
        <v>9</v>
      </c>
      <c r="J19" s="24"/>
      <c r="K19" s="24"/>
      <c r="L19" s="24"/>
      <c r="M19" s="24"/>
      <c r="N19" s="25"/>
      <c r="O19" s="22" t="str">
        <f>IF(ISERROR(LOOKUP(B19,INDEX(Basis!$B$10:$D$12,,1),Basis!$A$10:$A$12)),"-",LOOKUP(B19,INDEX(Basis!$B$10:$D$12,,1),Basis!$A$10:$A$12))</f>
        <v>-</v>
      </c>
      <c r="Q19" s="15">
        <f t="shared" si="1"/>
        <v>10300000100000000</v>
      </c>
      <c r="R19" s="15">
        <f t="shared" si="3"/>
        <v>0</v>
      </c>
      <c r="S19" s="15">
        <f t="shared" si="3"/>
        <v>10000000000000000</v>
      </c>
      <c r="T19" s="15">
        <f t="shared" si="3"/>
        <v>300000000000000</v>
      </c>
      <c r="U19" s="15">
        <f t="shared" si="3"/>
        <v>0</v>
      </c>
      <c r="V19" s="15">
        <f t="shared" si="3"/>
        <v>0</v>
      </c>
      <c r="W19" s="15">
        <f t="shared" si="3"/>
        <v>100000000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37</v>
      </c>
      <c r="C20" s="24" t="s">
        <v>102</v>
      </c>
      <c r="D20" s="24" t="s">
        <v>69</v>
      </c>
      <c r="E20" s="24">
        <v>8</v>
      </c>
      <c r="F20" s="24">
        <v>8</v>
      </c>
      <c r="G20" s="24">
        <v>6</v>
      </c>
      <c r="H20" s="24">
        <v>7</v>
      </c>
      <c r="I20" s="24">
        <v>8</v>
      </c>
      <c r="J20" s="24"/>
      <c r="K20" s="24"/>
      <c r="L20" s="24"/>
      <c r="M20" s="24"/>
      <c r="N20" s="25"/>
      <c r="O20" s="22" t="str">
        <f>IF(ISERROR(LOOKUP(B20,INDEX(Basis!$B$10:$D$12,,1),Basis!$A$10:$A$12)),"-",LOOKUP(B20,INDEX(Basis!$B$10:$D$12,,1),Basis!$A$10:$A$12))</f>
        <v>-</v>
      </c>
      <c r="Q20" s="15">
        <f t="shared" si="1"/>
        <v>301010000000000</v>
      </c>
      <c r="R20" s="15">
        <f t="shared" si="3"/>
        <v>0</v>
      </c>
      <c r="S20" s="15">
        <f t="shared" si="3"/>
        <v>0</v>
      </c>
      <c r="T20" s="15">
        <f t="shared" si="3"/>
        <v>300000000000000</v>
      </c>
      <c r="U20" s="15">
        <f t="shared" si="3"/>
        <v>1000000000000</v>
      </c>
      <c r="V20" s="15">
        <f t="shared" si="3"/>
        <v>10000000000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34</v>
      </c>
      <c r="C21" s="24" t="s">
        <v>80</v>
      </c>
      <c r="D21" s="46" t="s">
        <v>77</v>
      </c>
      <c r="E21" s="24">
        <v>8</v>
      </c>
      <c r="F21" s="24">
        <v>9</v>
      </c>
      <c r="G21" s="24">
        <v>7</v>
      </c>
      <c r="H21" s="24">
        <v>3</v>
      </c>
      <c r="I21" s="24">
        <v>7</v>
      </c>
      <c r="J21" s="24"/>
      <c r="K21" s="24"/>
      <c r="L21" s="24"/>
      <c r="M21" s="24"/>
      <c r="N21" s="25"/>
      <c r="O21" s="22" t="str">
        <f>IF(ISERROR(LOOKUP(B21,INDEX(Basis!$B$10:$D$12,,1),Basis!$A$10:$A$12)),"-",LOOKUP(B21,INDEX(Basis!$B$10:$D$12,,1),Basis!$A$10:$A$12))</f>
        <v>-</v>
      </c>
      <c r="Q21" s="15">
        <f t="shared" si="1"/>
        <v>10102000000010000</v>
      </c>
      <c r="R21" s="15">
        <f t="shared" si="3"/>
        <v>0</v>
      </c>
      <c r="S21" s="15">
        <f t="shared" si="3"/>
        <v>10000000000000000</v>
      </c>
      <c r="T21" s="15">
        <f t="shared" si="3"/>
        <v>100000000000000</v>
      </c>
      <c r="U21" s="15">
        <f t="shared" si="3"/>
        <v>2000000000000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10000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34</v>
      </c>
      <c r="C22" s="24" t="s">
        <v>124</v>
      </c>
      <c r="D22" s="26" t="s">
        <v>88</v>
      </c>
      <c r="E22" s="24">
        <v>4</v>
      </c>
      <c r="F22" s="24">
        <v>7</v>
      </c>
      <c r="G22" s="24">
        <v>8</v>
      </c>
      <c r="H22" s="24">
        <v>7</v>
      </c>
      <c r="I22" s="24">
        <v>8</v>
      </c>
      <c r="J22" s="24"/>
      <c r="K22" s="24"/>
      <c r="L22" s="24"/>
      <c r="M22" s="24"/>
      <c r="N22" s="25"/>
      <c r="O22" s="22" t="str">
        <f>IF(ISERROR(LOOKUP(B22,INDEX(Basis!$B$10:$D$12,,1),Basis!$A$10:$A$12)),"-",LOOKUP(B22,INDEX(Basis!$B$10:$D$12,,1),Basis!$A$10:$A$12))</f>
        <v>-</v>
      </c>
      <c r="Q22" s="15">
        <f t="shared" si="1"/>
        <v>202000001000000</v>
      </c>
      <c r="R22" s="15">
        <f t="shared" si="3"/>
        <v>0</v>
      </c>
      <c r="S22" s="15">
        <f t="shared" si="3"/>
        <v>0</v>
      </c>
      <c r="T22" s="15">
        <f t="shared" si="3"/>
        <v>200000000000000</v>
      </c>
      <c r="U22" s="15">
        <f t="shared" si="3"/>
        <v>2000000000000</v>
      </c>
      <c r="V22" s="15">
        <f t="shared" si="3"/>
        <v>0</v>
      </c>
      <c r="W22" s="15">
        <f t="shared" si="3"/>
        <v>0</v>
      </c>
      <c r="X22" s="15">
        <f t="shared" si="3"/>
        <v>1000000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3">
        <f t="shared" si="0"/>
        <v>33</v>
      </c>
      <c r="C23" s="24" t="s">
        <v>111</v>
      </c>
      <c r="D23" s="26" t="s">
        <v>95</v>
      </c>
      <c r="E23" s="24">
        <v>6</v>
      </c>
      <c r="F23" s="24">
        <v>4</v>
      </c>
      <c r="G23" s="24">
        <v>7</v>
      </c>
      <c r="H23" s="24">
        <v>9</v>
      </c>
      <c r="I23" s="24">
        <v>7</v>
      </c>
      <c r="J23" s="24"/>
      <c r="K23" s="24"/>
      <c r="L23" s="24"/>
      <c r="M23" s="24"/>
      <c r="N23" s="25"/>
      <c r="O23" s="22" t="str">
        <f>IF(ISERROR(LOOKUP(B23,INDEX(Basis!$B$10:$D$12,,1),Basis!$A$10:$A$12)),"-",LOOKUP(B23,INDEX(Basis!$B$10:$D$12,,1),Basis!$A$10:$A$12))</f>
        <v>-</v>
      </c>
      <c r="Q23" s="15">
        <f t="shared" si="1"/>
        <v>10002010001000000</v>
      </c>
      <c r="R23" s="15">
        <f t="shared" si="3"/>
        <v>0</v>
      </c>
      <c r="S23" s="15">
        <f t="shared" si="3"/>
        <v>10000000000000000</v>
      </c>
      <c r="T23" s="15">
        <f t="shared" si="3"/>
        <v>0</v>
      </c>
      <c r="U23" s="15">
        <f t="shared" si="3"/>
        <v>2000000000000</v>
      </c>
      <c r="V23" s="15">
        <f t="shared" si="3"/>
        <v>10000000000</v>
      </c>
      <c r="W23" s="15">
        <f t="shared" si="3"/>
        <v>0</v>
      </c>
      <c r="X23" s="15">
        <f t="shared" si="3"/>
        <v>1000000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33</v>
      </c>
      <c r="C24" s="24" t="s">
        <v>66</v>
      </c>
      <c r="D24" s="46" t="s">
        <v>57</v>
      </c>
      <c r="E24" s="24">
        <v>5</v>
      </c>
      <c r="F24" s="24">
        <v>6</v>
      </c>
      <c r="G24" s="24">
        <v>6</v>
      </c>
      <c r="H24" s="24">
        <v>9</v>
      </c>
      <c r="I24" s="24">
        <v>7</v>
      </c>
      <c r="J24" s="24"/>
      <c r="K24" s="24"/>
      <c r="L24" s="24"/>
      <c r="M24" s="24"/>
      <c r="N24" s="25"/>
      <c r="O24" s="22" t="str">
        <f>IF(ISERROR(LOOKUP(B24,INDEX(Basis!$B$10:$D$12,,1),Basis!$A$10:$A$12)),"-",LOOKUP(B24,INDEX(Basis!$B$10:$D$12,,1),Basis!$A$10:$A$12))</f>
        <v>-</v>
      </c>
      <c r="Q24" s="15">
        <f t="shared" si="1"/>
        <v>10001020100000000</v>
      </c>
      <c r="R24" s="15">
        <f t="shared" si="3"/>
        <v>0</v>
      </c>
      <c r="S24" s="15">
        <f t="shared" si="3"/>
        <v>10000000000000000</v>
      </c>
      <c r="T24" s="15">
        <f t="shared" si="3"/>
        <v>0</v>
      </c>
      <c r="U24" s="15">
        <f t="shared" si="3"/>
        <v>1000000000000</v>
      </c>
      <c r="V24" s="15">
        <f t="shared" si="3"/>
        <v>20000000000</v>
      </c>
      <c r="W24" s="15">
        <f t="shared" si="3"/>
        <v>100000000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3">
        <f t="shared" si="0"/>
        <v>32</v>
      </c>
      <c r="C25" s="24" t="s">
        <v>65</v>
      </c>
      <c r="D25" s="46" t="s">
        <v>57</v>
      </c>
      <c r="E25" s="24">
        <v>3</v>
      </c>
      <c r="F25" s="24">
        <v>7</v>
      </c>
      <c r="G25" s="24">
        <v>5</v>
      </c>
      <c r="H25" s="24">
        <v>8</v>
      </c>
      <c r="I25" s="24">
        <v>9</v>
      </c>
      <c r="J25" s="24"/>
      <c r="K25" s="24"/>
      <c r="L25" s="24"/>
      <c r="M25" s="24"/>
      <c r="N25" s="25"/>
      <c r="O25" s="22" t="str">
        <f>IF(ISERROR(LOOKUP(B25,INDEX(Basis!$B$10:$D$12,,1),Basis!$A$10:$A$12)),"-",LOOKUP(B25,INDEX(Basis!$B$10:$D$12,,1),Basis!$A$10:$A$12))</f>
        <v>-</v>
      </c>
      <c r="Q25" s="15">
        <f t="shared" si="1"/>
        <v>10101000100010000</v>
      </c>
      <c r="R25" s="15">
        <f t="shared" si="3"/>
        <v>0</v>
      </c>
      <c r="S25" s="15">
        <f t="shared" si="3"/>
        <v>10000000000000000</v>
      </c>
      <c r="T25" s="15">
        <f t="shared" si="3"/>
        <v>100000000000000</v>
      </c>
      <c r="U25" s="15">
        <f t="shared" si="3"/>
        <v>1000000000000</v>
      </c>
      <c r="V25" s="15">
        <f t="shared" si="3"/>
        <v>0</v>
      </c>
      <c r="W25" s="15">
        <f t="shared" si="3"/>
        <v>100000000</v>
      </c>
      <c r="X25" s="15">
        <f t="shared" si="3"/>
        <v>0</v>
      </c>
      <c r="Y25" s="15">
        <f t="shared" si="3"/>
        <v>10000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31</v>
      </c>
      <c r="C26" s="24" t="s">
        <v>68</v>
      </c>
      <c r="D26" s="46" t="s">
        <v>69</v>
      </c>
      <c r="E26" s="24">
        <v>8</v>
      </c>
      <c r="F26" s="24">
        <v>5</v>
      </c>
      <c r="G26" s="24">
        <v>7</v>
      </c>
      <c r="H26" s="24">
        <v>7</v>
      </c>
      <c r="I26" s="24">
        <v>4</v>
      </c>
      <c r="J26" s="24"/>
      <c r="K26" s="24"/>
      <c r="L26" s="24"/>
      <c r="M26" s="24"/>
      <c r="N26" s="25"/>
      <c r="O26" s="22" t="str">
        <f>IF(ISERROR(LOOKUP(B26,INDEX(Basis!$B$10:$D$12,,1),Basis!$A$10:$A$12)),"-",LOOKUP(B26,INDEX(Basis!$B$10:$D$12,,1),Basis!$A$10:$A$12))</f>
        <v>-</v>
      </c>
      <c r="Q26" s="15">
        <f t="shared" si="1"/>
        <v>102000101000000</v>
      </c>
      <c r="R26" s="15">
        <f t="shared" si="3"/>
        <v>0</v>
      </c>
      <c r="S26" s="15">
        <f t="shared" si="3"/>
        <v>0</v>
      </c>
      <c r="T26" s="15">
        <f t="shared" si="3"/>
        <v>100000000000000</v>
      </c>
      <c r="U26" s="15">
        <f t="shared" si="3"/>
        <v>2000000000000</v>
      </c>
      <c r="V26" s="15">
        <f t="shared" si="3"/>
        <v>0</v>
      </c>
      <c r="W26" s="15">
        <f t="shared" si="3"/>
        <v>100000000</v>
      </c>
      <c r="X26" s="15">
        <f t="shared" si="3"/>
        <v>1000000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30</v>
      </c>
      <c r="C27" s="24" t="s">
        <v>84</v>
      </c>
      <c r="D27" s="46" t="s">
        <v>47</v>
      </c>
      <c r="E27" s="24">
        <v>9</v>
      </c>
      <c r="F27" s="24">
        <v>6</v>
      </c>
      <c r="G27" s="24">
        <v>6</v>
      </c>
      <c r="H27" s="24">
        <v>2</v>
      </c>
      <c r="I27" s="24">
        <v>7</v>
      </c>
      <c r="J27" s="24"/>
      <c r="K27" s="24"/>
      <c r="L27" s="24"/>
      <c r="M27" s="24"/>
      <c r="N27" s="25"/>
      <c r="O27" s="22" t="str">
        <f>IF(ISERROR(LOOKUP(B27,INDEX(Basis!$B$10:$D$12,,1),Basis!$A$10:$A$12)),"-",LOOKUP(B27,INDEX(Basis!$B$10:$D$12,,1),Basis!$A$10:$A$12))</f>
        <v>-</v>
      </c>
      <c r="Q27" s="15">
        <f t="shared" si="1"/>
        <v>10001020000000100</v>
      </c>
      <c r="R27" s="15">
        <f aca="true" t="shared" si="4" ref="R27:AB36">COUNTIF($E27:$N27,R$6)*R$5</f>
        <v>0</v>
      </c>
      <c r="S27" s="15">
        <f t="shared" si="4"/>
        <v>10000000000000000</v>
      </c>
      <c r="T27" s="15">
        <f t="shared" si="4"/>
        <v>0</v>
      </c>
      <c r="U27" s="15">
        <f t="shared" si="4"/>
        <v>1000000000000</v>
      </c>
      <c r="V27" s="15">
        <f t="shared" si="4"/>
        <v>20000000000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100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29</v>
      </c>
      <c r="C28" s="24" t="s">
        <v>58</v>
      </c>
      <c r="D28" s="46" t="s">
        <v>52</v>
      </c>
      <c r="E28" s="24">
        <v>7</v>
      </c>
      <c r="F28" s="24">
        <v>0</v>
      </c>
      <c r="G28" s="24">
        <v>8</v>
      </c>
      <c r="H28" s="24">
        <v>9</v>
      </c>
      <c r="I28" s="24">
        <v>5</v>
      </c>
      <c r="J28" s="24"/>
      <c r="K28" s="24"/>
      <c r="L28" s="24"/>
      <c r="M28" s="24"/>
      <c r="N28" s="25"/>
      <c r="O28" s="22" t="str">
        <f>IF(ISERROR(LOOKUP(B28,INDEX(Basis!$B$10:$D$12,,1),Basis!$A$10:$A$12)),"-",LOOKUP(B28,INDEX(Basis!$B$10:$D$12,,1),Basis!$A$10:$A$12))</f>
        <v>-</v>
      </c>
      <c r="Q28" s="15">
        <f t="shared" si="1"/>
        <v>10101000100000000</v>
      </c>
      <c r="R28" s="15">
        <f t="shared" si="4"/>
        <v>0</v>
      </c>
      <c r="S28" s="15">
        <f t="shared" si="4"/>
        <v>10000000000000000</v>
      </c>
      <c r="T28" s="15">
        <f t="shared" si="4"/>
        <v>100000000000000</v>
      </c>
      <c r="U28" s="15">
        <f t="shared" si="4"/>
        <v>1000000000000</v>
      </c>
      <c r="V28" s="15">
        <f t="shared" si="4"/>
        <v>0</v>
      </c>
      <c r="W28" s="15">
        <f t="shared" si="4"/>
        <v>100000000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29</v>
      </c>
      <c r="C29" s="24" t="s">
        <v>87</v>
      </c>
      <c r="D29" s="46" t="s">
        <v>88</v>
      </c>
      <c r="E29" s="24">
        <v>2</v>
      </c>
      <c r="F29" s="24">
        <v>7</v>
      </c>
      <c r="G29" s="24">
        <v>4</v>
      </c>
      <c r="H29" s="24">
        <v>9</v>
      </c>
      <c r="I29" s="24">
        <v>7</v>
      </c>
      <c r="J29" s="24"/>
      <c r="K29" s="24"/>
      <c r="L29" s="24"/>
      <c r="M29" s="24"/>
      <c r="N29" s="25"/>
      <c r="O29" s="22" t="str">
        <f>IF(ISERROR(LOOKUP(B29,INDEX(Basis!$B$10:$D$12,,1),Basis!$A$10:$A$12)),"-",LOOKUP(B29,INDEX(Basis!$B$10:$D$12,,1),Basis!$A$10:$A$12))</f>
        <v>-</v>
      </c>
      <c r="Q29" s="15">
        <f t="shared" si="1"/>
        <v>10002000001000100</v>
      </c>
      <c r="R29" s="15">
        <f t="shared" si="4"/>
        <v>0</v>
      </c>
      <c r="S29" s="15">
        <f t="shared" si="4"/>
        <v>10000000000000000</v>
      </c>
      <c r="T29" s="15">
        <f t="shared" si="4"/>
        <v>0</v>
      </c>
      <c r="U29" s="15">
        <f t="shared" si="4"/>
        <v>2000000000000</v>
      </c>
      <c r="V29" s="15">
        <f t="shared" si="4"/>
        <v>0</v>
      </c>
      <c r="W29" s="15">
        <f t="shared" si="4"/>
        <v>0</v>
      </c>
      <c r="X29" s="15">
        <f t="shared" si="4"/>
        <v>1000000</v>
      </c>
      <c r="Y29" s="15">
        <f t="shared" si="4"/>
        <v>0</v>
      </c>
      <c r="Z29" s="15">
        <f t="shared" si="4"/>
        <v>100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27</v>
      </c>
      <c r="C30" s="24" t="s">
        <v>123</v>
      </c>
      <c r="D30" s="26" t="s">
        <v>69</v>
      </c>
      <c r="E30" s="24">
        <v>0</v>
      </c>
      <c r="F30" s="24">
        <v>4</v>
      </c>
      <c r="G30" s="24">
        <v>8</v>
      </c>
      <c r="H30" s="24">
        <v>8</v>
      </c>
      <c r="I30" s="24">
        <v>7</v>
      </c>
      <c r="J30" s="24"/>
      <c r="K30" s="24"/>
      <c r="L30" s="24"/>
      <c r="M30" s="24"/>
      <c r="N30" s="25"/>
      <c r="O30" s="22" t="str">
        <f>IF(ISERROR(LOOKUP(B30,INDEX(Basis!$B$10:$D$12,,1),Basis!$A$10:$A$12)),"-",LOOKUP(B30,INDEX(Basis!$B$10:$D$12,,1),Basis!$A$10:$A$12))</f>
        <v>-</v>
      </c>
      <c r="Q30" s="15">
        <f t="shared" si="1"/>
        <v>201000001000000</v>
      </c>
      <c r="R30" s="15">
        <f t="shared" si="4"/>
        <v>0</v>
      </c>
      <c r="S30" s="15">
        <f t="shared" si="4"/>
        <v>0</v>
      </c>
      <c r="T30" s="15">
        <f t="shared" si="4"/>
        <v>200000000000000</v>
      </c>
      <c r="U30" s="15">
        <f t="shared" si="4"/>
        <v>1000000000000</v>
      </c>
      <c r="V30" s="15">
        <f t="shared" si="4"/>
        <v>0</v>
      </c>
      <c r="W30" s="15">
        <f t="shared" si="4"/>
        <v>0</v>
      </c>
      <c r="X30" s="15">
        <f t="shared" si="4"/>
        <v>1000000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0">
        <f t="shared" si="0"/>
        <v>25</v>
      </c>
      <c r="C31" s="24" t="s">
        <v>122</v>
      </c>
      <c r="D31" s="26" t="s">
        <v>69</v>
      </c>
      <c r="E31" s="24">
        <v>5</v>
      </c>
      <c r="F31" s="24">
        <v>2</v>
      </c>
      <c r="G31" s="24">
        <v>7</v>
      </c>
      <c r="H31" s="24">
        <v>4</v>
      </c>
      <c r="I31" s="24">
        <v>7</v>
      </c>
      <c r="J31" s="24"/>
      <c r="K31" s="24"/>
      <c r="L31" s="24"/>
      <c r="M31" s="24"/>
      <c r="N31" s="25"/>
      <c r="O31" s="22" t="str">
        <f>IF(ISERROR(LOOKUP(B31,INDEX(Basis!$B$10:$D$12,,1),Basis!$A$10:$A$12)),"-",LOOKUP(B31,INDEX(Basis!$B$10:$D$12,,1),Basis!$A$10:$A$12))</f>
        <v>-</v>
      </c>
      <c r="Q31" s="15">
        <f t="shared" si="1"/>
        <v>2000101000100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2000000000000</v>
      </c>
      <c r="V31" s="15">
        <f t="shared" si="4"/>
        <v>0</v>
      </c>
      <c r="W31" s="15">
        <f t="shared" si="4"/>
        <v>100000000</v>
      </c>
      <c r="X31" s="15">
        <f t="shared" si="4"/>
        <v>1000000</v>
      </c>
      <c r="Y31" s="15">
        <f t="shared" si="4"/>
        <v>0</v>
      </c>
      <c r="Z31" s="15">
        <f t="shared" si="4"/>
        <v>100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23</v>
      </c>
      <c r="C32" s="24" t="s">
        <v>79</v>
      </c>
      <c r="D32" s="46" t="s">
        <v>77</v>
      </c>
      <c r="E32" s="24">
        <v>9</v>
      </c>
      <c r="F32" s="24">
        <v>2</v>
      </c>
      <c r="G32" s="24">
        <v>0</v>
      </c>
      <c r="H32" s="24">
        <v>5</v>
      </c>
      <c r="I32" s="24">
        <v>7</v>
      </c>
      <c r="J32" s="24"/>
      <c r="K32" s="24"/>
      <c r="L32" s="24"/>
      <c r="M32" s="24"/>
      <c r="N32" s="25"/>
      <c r="O32" s="22" t="str">
        <f>IF(ISERROR(LOOKUP(B32,INDEX(Basis!$B$10:$D$12,,1),Basis!$A$10:$A$12)),"-",LOOKUP(B32,INDEX(Basis!$B$10:$D$12,,1),Basis!$A$10:$A$12))</f>
        <v>-</v>
      </c>
      <c r="P32" s="8"/>
      <c r="Q32" s="15">
        <f t="shared" si="1"/>
        <v>10001000100000100</v>
      </c>
      <c r="R32" s="15">
        <f t="shared" si="4"/>
        <v>0</v>
      </c>
      <c r="S32" s="15">
        <f t="shared" si="4"/>
        <v>10000000000000000</v>
      </c>
      <c r="T32" s="15">
        <f t="shared" si="4"/>
        <v>0</v>
      </c>
      <c r="U32" s="15">
        <f t="shared" si="4"/>
        <v>1000000000000</v>
      </c>
      <c r="V32" s="15">
        <f t="shared" si="4"/>
        <v>0</v>
      </c>
      <c r="W32" s="15">
        <f t="shared" si="4"/>
        <v>100000000</v>
      </c>
      <c r="X32" s="15">
        <f t="shared" si="4"/>
        <v>0</v>
      </c>
      <c r="Y32" s="15">
        <f t="shared" si="4"/>
        <v>0</v>
      </c>
      <c r="Z32" s="15">
        <f t="shared" si="4"/>
        <v>100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23</v>
      </c>
      <c r="C33" s="24" t="s">
        <v>120</v>
      </c>
      <c r="D33" s="32" t="s">
        <v>69</v>
      </c>
      <c r="E33" s="24">
        <v>2</v>
      </c>
      <c r="F33" s="24">
        <v>7</v>
      </c>
      <c r="G33" s="24">
        <v>5</v>
      </c>
      <c r="H33" s="24">
        <v>3</v>
      </c>
      <c r="I33" s="24">
        <v>6</v>
      </c>
      <c r="J33" s="24"/>
      <c r="K33" s="24"/>
      <c r="L33" s="24"/>
      <c r="M33" s="24"/>
      <c r="N33" s="25"/>
      <c r="O33" s="22" t="str">
        <f>IF(ISERROR(LOOKUP(B33,INDEX(Basis!$B$10:$D$12,,1),Basis!$A$10:$A$12)),"-",LOOKUP(B33,INDEX(Basis!$B$10:$D$12,,1),Basis!$A$10:$A$12))</f>
        <v>-</v>
      </c>
      <c r="Q33" s="15">
        <f t="shared" si="1"/>
        <v>1010100010100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1000000000000</v>
      </c>
      <c r="V33" s="15">
        <f t="shared" si="4"/>
        <v>10000000000</v>
      </c>
      <c r="W33" s="15">
        <f t="shared" si="4"/>
        <v>100000000</v>
      </c>
      <c r="X33" s="15">
        <f t="shared" si="4"/>
        <v>0</v>
      </c>
      <c r="Y33" s="15">
        <f t="shared" si="4"/>
        <v>10000</v>
      </c>
      <c r="Z33" s="15">
        <f t="shared" si="4"/>
        <v>100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22</v>
      </c>
      <c r="C34" s="30" t="s">
        <v>61</v>
      </c>
      <c r="D34" s="47" t="s">
        <v>60</v>
      </c>
      <c r="E34" s="24">
        <v>7</v>
      </c>
      <c r="F34" s="24">
        <v>1</v>
      </c>
      <c r="G34" s="24">
        <v>4</v>
      </c>
      <c r="H34" s="24">
        <v>2</v>
      </c>
      <c r="I34" s="24">
        <v>8</v>
      </c>
      <c r="J34" s="24"/>
      <c r="K34" s="24"/>
      <c r="L34" s="24"/>
      <c r="M34" s="24"/>
      <c r="N34" s="25"/>
      <c r="O34" s="22" t="str">
        <f>IF(ISERROR(LOOKUP(B34,INDEX(Basis!$B$10:$D$12,,1),Basis!$A$10:$A$12)),"-",LOOKUP(B34,INDEX(Basis!$B$10:$D$12,,1),Basis!$A$10:$A$12))</f>
        <v>-</v>
      </c>
      <c r="Q34" s="15">
        <f t="shared" si="1"/>
        <v>101000001000101</v>
      </c>
      <c r="R34" s="15">
        <f t="shared" si="4"/>
        <v>0</v>
      </c>
      <c r="S34" s="15">
        <f t="shared" si="4"/>
        <v>0</v>
      </c>
      <c r="T34" s="15">
        <f t="shared" si="4"/>
        <v>100000000000000</v>
      </c>
      <c r="U34" s="15">
        <f t="shared" si="4"/>
        <v>1000000000000</v>
      </c>
      <c r="V34" s="15">
        <f t="shared" si="4"/>
        <v>0</v>
      </c>
      <c r="W34" s="15">
        <f t="shared" si="4"/>
        <v>0</v>
      </c>
      <c r="X34" s="15">
        <f t="shared" si="4"/>
        <v>1000000</v>
      </c>
      <c r="Y34" s="15">
        <f t="shared" si="4"/>
        <v>0</v>
      </c>
      <c r="Z34" s="15">
        <f t="shared" si="4"/>
        <v>100</v>
      </c>
      <c r="AA34" s="15">
        <f t="shared" si="4"/>
        <v>1</v>
      </c>
      <c r="AB34" s="15">
        <f t="shared" si="4"/>
        <v>0</v>
      </c>
    </row>
    <row r="35" spans="1:28" ht="15">
      <c r="A35" s="19">
        <v>29</v>
      </c>
      <c r="B35" s="20">
        <f t="shared" si="0"/>
        <v>21</v>
      </c>
      <c r="C35" s="24" t="s">
        <v>64</v>
      </c>
      <c r="D35" s="46" t="s">
        <v>57</v>
      </c>
      <c r="E35" s="24">
        <v>0</v>
      </c>
      <c r="F35" s="24">
        <v>6</v>
      </c>
      <c r="G35" s="24">
        <v>10</v>
      </c>
      <c r="H35" s="24">
        <v>0</v>
      </c>
      <c r="I35" s="24">
        <v>5</v>
      </c>
      <c r="J35" s="24"/>
      <c r="K35" s="24"/>
      <c r="L35" s="24"/>
      <c r="M35" s="24"/>
      <c r="N35" s="25"/>
      <c r="O35" s="22" t="str">
        <f>IF(ISERROR(LOOKUP(B35,INDEX(Basis!$B$10:$D$12,,1),Basis!$A$10:$A$12)),"-",LOOKUP(B35,INDEX(Basis!$B$10:$D$12,,1),Basis!$A$10:$A$12))</f>
        <v>-</v>
      </c>
      <c r="Q35" s="15">
        <f t="shared" si="1"/>
        <v>1.0000000101E+18</v>
      </c>
      <c r="R35" s="15">
        <f t="shared" si="4"/>
        <v>1E+18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10000000000</v>
      </c>
      <c r="W35" s="15">
        <f t="shared" si="4"/>
        <v>100000000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21</v>
      </c>
      <c r="C36" s="24" t="s">
        <v>113</v>
      </c>
      <c r="D36" s="26" t="s">
        <v>114</v>
      </c>
      <c r="E36" s="24">
        <v>3</v>
      </c>
      <c r="F36" s="24">
        <v>6</v>
      </c>
      <c r="G36" s="24">
        <v>7</v>
      </c>
      <c r="H36" s="24">
        <v>0</v>
      </c>
      <c r="I36" s="24">
        <v>5</v>
      </c>
      <c r="J36" s="24"/>
      <c r="K36" s="24"/>
      <c r="L36" s="24"/>
      <c r="M36" s="24"/>
      <c r="N36" s="25"/>
      <c r="O36" s="22" t="str">
        <f>IF(ISERROR(LOOKUP(B36,INDEX(Basis!$B$10:$D$12,,1),Basis!$A$10:$A$12)),"-",LOOKUP(B36,INDEX(Basis!$B$10:$D$12,,1),Basis!$A$10:$A$12))</f>
        <v>-</v>
      </c>
      <c r="Q36" s="15">
        <f t="shared" si="1"/>
        <v>1010100010000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1000000000000</v>
      </c>
      <c r="V36" s="15">
        <f t="shared" si="4"/>
        <v>10000000000</v>
      </c>
      <c r="W36" s="15">
        <f t="shared" si="4"/>
        <v>100000000</v>
      </c>
      <c r="X36" s="15">
        <f t="shared" si="4"/>
        <v>0</v>
      </c>
      <c r="Y36" s="15">
        <f t="shared" si="4"/>
        <v>10000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19</v>
      </c>
      <c r="C37" s="24" t="s">
        <v>115</v>
      </c>
      <c r="D37" s="26" t="s">
        <v>114</v>
      </c>
      <c r="E37" s="24">
        <v>5</v>
      </c>
      <c r="F37" s="24">
        <v>5</v>
      </c>
      <c r="G37" s="24">
        <v>0</v>
      </c>
      <c r="H37" s="24">
        <v>4</v>
      </c>
      <c r="I37" s="24">
        <v>5</v>
      </c>
      <c r="J37" s="24"/>
      <c r="K37" s="24"/>
      <c r="L37" s="24"/>
      <c r="M37" s="24"/>
      <c r="N37" s="25"/>
      <c r="O37" s="22" t="str">
        <f>IF(ISERROR(LOOKUP(B37,INDEX(Basis!$B$10:$D$12,,1),Basis!$A$10:$A$12)),"-",LOOKUP(B37,INDEX(Basis!$B$10:$D$12,,1),Basis!$A$10:$A$12))</f>
        <v>-</v>
      </c>
      <c r="Q37" s="15">
        <f t="shared" si="1"/>
        <v>301000000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300000000</v>
      </c>
      <c r="X37" s="15">
        <f t="shared" si="5"/>
        <v>1000000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17</v>
      </c>
      <c r="C38" s="24" t="s">
        <v>85</v>
      </c>
      <c r="D38" s="46" t="s">
        <v>69</v>
      </c>
      <c r="E38" s="24">
        <v>4</v>
      </c>
      <c r="F38" s="24">
        <v>6</v>
      </c>
      <c r="G38" s="24">
        <v>7</v>
      </c>
      <c r="H38" s="24">
        <v>0</v>
      </c>
      <c r="I38" s="24">
        <v>0</v>
      </c>
      <c r="J38" s="24"/>
      <c r="K38" s="24"/>
      <c r="L38" s="24"/>
      <c r="M38" s="24"/>
      <c r="N38" s="25"/>
      <c r="O38" s="22" t="str">
        <f>IF(ISERROR(LOOKUP(B38,INDEX(Basis!$B$10:$D$12,,1),Basis!$A$10:$A$12)),"-",LOOKUP(B38,INDEX(Basis!$B$10:$D$12,,1),Basis!$A$10:$A$12))</f>
        <v>-</v>
      </c>
      <c r="Q38" s="15">
        <f t="shared" si="1"/>
        <v>1010001000000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1000000000000</v>
      </c>
      <c r="V38" s="15">
        <f t="shared" si="5"/>
        <v>10000000000</v>
      </c>
      <c r="W38" s="15">
        <f t="shared" si="5"/>
        <v>0</v>
      </c>
      <c r="X38" s="15">
        <f t="shared" si="5"/>
        <v>1000000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17</v>
      </c>
      <c r="C39" s="24" t="s">
        <v>76</v>
      </c>
      <c r="D39" s="46" t="s">
        <v>77</v>
      </c>
      <c r="E39" s="24">
        <v>5</v>
      </c>
      <c r="F39" s="24">
        <v>6</v>
      </c>
      <c r="G39" s="24">
        <v>0</v>
      </c>
      <c r="H39" s="24">
        <v>4</v>
      </c>
      <c r="I39" s="24">
        <v>2</v>
      </c>
      <c r="J39" s="24"/>
      <c r="K39" s="24"/>
      <c r="L39" s="24"/>
      <c r="M39" s="24"/>
      <c r="N39" s="25"/>
      <c r="O39" s="22" t="str">
        <f>IF(ISERROR(LOOKUP(B39,INDEX(Basis!$B$10:$D$12,,1),Basis!$A$10:$A$12)),"-",LOOKUP(B39,INDEX(Basis!$B$10:$D$12,,1),Basis!$A$10:$A$12))</f>
        <v>-</v>
      </c>
      <c r="Q39" s="15">
        <f aca="true" t="shared" si="7" ref="Q39:Q70">SUM(R39:AB39)</f>
        <v>10101000100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10000000000</v>
      </c>
      <c r="W39" s="15">
        <f t="shared" si="5"/>
        <v>100000000</v>
      </c>
      <c r="X39" s="15">
        <f t="shared" si="5"/>
        <v>1000000</v>
      </c>
      <c r="Y39" s="15">
        <f t="shared" si="5"/>
        <v>0</v>
      </c>
      <c r="Z39" s="15">
        <f t="shared" si="5"/>
        <v>100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14</v>
      </c>
      <c r="C40" s="24" t="s">
        <v>103</v>
      </c>
      <c r="D40" s="26" t="s">
        <v>69</v>
      </c>
      <c r="E40" s="24">
        <v>6</v>
      </c>
      <c r="F40" s="24">
        <v>5</v>
      </c>
      <c r="G40" s="24">
        <v>0</v>
      </c>
      <c r="H40" s="24">
        <v>3</v>
      </c>
      <c r="I40" s="24">
        <v>0</v>
      </c>
      <c r="J40" s="24"/>
      <c r="K40" s="24"/>
      <c r="L40" s="24"/>
      <c r="M40" s="24"/>
      <c r="N40" s="25"/>
      <c r="O40" s="22" t="str">
        <f>IF(ISERROR(LOOKUP(B40,INDEX(Basis!$B$10:$D$12,,1),Basis!$A$10:$A$12)),"-",LOOKUP(B40,INDEX(Basis!$B$10:$D$12,,1),Basis!$A$10:$A$12))</f>
        <v>-</v>
      </c>
      <c r="Q40" s="15">
        <f t="shared" si="7"/>
        <v>10100010000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10000000000</v>
      </c>
      <c r="W40" s="15">
        <f t="shared" si="5"/>
        <v>100000000</v>
      </c>
      <c r="X40" s="15">
        <f t="shared" si="5"/>
        <v>0</v>
      </c>
      <c r="Y40" s="15">
        <f t="shared" si="5"/>
        <v>10000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8</v>
      </c>
      <c r="C41" s="24" t="s">
        <v>119</v>
      </c>
      <c r="D41" s="26" t="s">
        <v>69</v>
      </c>
      <c r="E41" s="24">
        <v>2</v>
      </c>
      <c r="F41" s="24">
        <v>0</v>
      </c>
      <c r="G41" s="24">
        <v>6</v>
      </c>
      <c r="H41" s="24">
        <v>0</v>
      </c>
      <c r="I41" s="24"/>
      <c r="J41" s="24"/>
      <c r="K41" s="24"/>
      <c r="L41" s="24"/>
      <c r="M41" s="24"/>
      <c r="N41" s="25"/>
      <c r="O41" s="22" t="str">
        <f>IF(ISERROR(LOOKUP(B41,INDEX(Basis!$B$10:$D$12,,1),Basis!$A$10:$A$12)),"-",LOOKUP(B41,INDEX(Basis!$B$10:$D$12,,1),Basis!$A$10:$A$12))</f>
        <v>-</v>
      </c>
      <c r="Q41" s="15">
        <f t="shared" si="7"/>
        <v>10000000100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10000000000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100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2" t="str">
        <f>IF(ISERROR(LOOKUP(B42,INDEX(Basis!$B$10:$D$12,,1),Basis!$A$10:$A$12)),"-",LOOKUP(B42,INDEX(Basis!$B$10:$D$12,,1),Basis!$A$10:$A$12))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2" t="str">
        <f>IF(ISERROR(LOOKUP(B43,INDEX(Basis!$B$10:$D$12,,1),Basis!$A$10:$A$12)),"-",LOOKUP(B43,INDEX(Basis!$B$10:$D$12,,1),Basis!$A$10:$A$12))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2" t="str">
        <f>IF(ISERROR(LOOKUP(B44,INDEX(Basis!$B$10:$D$12,,1),Basis!$A$10:$A$12)),"-",LOOKUP(B44,INDEX(Basis!$B$10:$D$12,,1),Basis!$A$10:$A$12))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2" t="str">
        <f>IF(ISERROR(LOOKUP(B45,INDEX(Basis!$B$10:$D$12,,1),Basis!$A$10:$A$12)),"-",LOOKUP(B45,INDEX(Basis!$B$10:$D$12,,1),Basis!$A$10:$A$12))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2" t="str">
        <f>IF(ISERROR(LOOKUP(B46,INDEX(Basis!$B$10:$D$12,,1),Basis!$A$10:$A$12)),"-",LOOKUP(B46,INDEX(Basis!$B$10:$D$12,,1),Basis!$A$10:$A$12))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2" t="str">
        <f>IF(ISERROR(LOOKUP(B47,INDEX(Basis!$B$10:$D$12,,1),Basis!$A$10:$A$12)),"-",LOOKUP(B47,INDEX(Basis!$B$10:$D$12,,1),Basis!$A$10:$A$12))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2" t="str">
        <f>IF(ISERROR(LOOKUP(B48,INDEX(Basis!$B$10:$D$12,,1),Basis!$A$10:$A$12)),"-",LOOKUP(B48,INDEX(Basis!$B$10:$D$12,,1),Basis!$A$10:$A$12))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2" t="str">
        <f>IF(ISERROR(LOOKUP(B49,INDEX(Basis!$B$10:$D$12,,1),Basis!$A$10:$A$12)),"-",LOOKUP(B49,INDEX(Basis!$B$10:$D$12,,1),Basis!$A$10:$A$12))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2" t="str">
        <f>IF(ISERROR(LOOKUP(B50,INDEX(Basis!$B$10:$D$12,,1),Basis!$A$10:$A$12)),"-",LOOKUP(B50,INDEX(Basis!$B$10:$D$12,,1),Basis!$A$10:$A$12))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2" t="str">
        <f>IF(ISERROR(LOOKUP(B51,INDEX(Basis!$B$10:$D$12,,1),Basis!$A$10:$A$12)),"-",LOOKUP(B51,INDEX(Basis!$B$10:$D$12,,1),Basis!$A$10:$A$12))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2" t="str">
        <f>IF(ISERROR(LOOKUP(B52,INDEX(Basis!$B$10:$D$12,,1),Basis!$A$10:$A$12)),"-",LOOKUP(B52,INDEX(Basis!$B$10:$D$12,,1),Basis!$A$10:$A$12))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2" t="str">
        <f>IF(ISERROR(LOOKUP(B53,INDEX(Basis!$B$10:$D$12,,1),Basis!$A$10:$A$12)),"-",LOOKUP(B53,INDEX(Basis!$B$10:$D$12,,1),Basis!$A$10:$A$12))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2" t="str">
        <f>IF(ISERROR(LOOKUP(B54,INDEX(Basis!$B$10:$D$12,,1),Basis!$A$10:$A$12)),"-",LOOKUP(B54,INDEX(Basis!$B$10:$D$12,,1),Basis!$A$10:$A$12))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5"/>
      <c r="O55" s="22" t="str">
        <f>IF(ISERROR(LOOKUP(B55,INDEX(Basis!$B$10:$D$12,,1),Basis!$A$10:$A$12)),"-",LOOKUP(B55,INDEX(Basis!$B$10:$D$12,,1),Basis!$A$10:$A$12))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7" t="str">
        <f>IF(ISERROR(LOOKUP(B56,INDEX(Basis!$B$10:$D$12,,1),Basis!$A$10:$A$12)),"-",LOOKUP(B56,INDEX(Basis!$B$10:$D$12,,1),Basis!$A$10:$A$12))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 sheet="1" objects="1" scenarios="1"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tabColor indexed="14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D16" sqref="D16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23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4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6">
        <f>Basis!A4-50</f>
        <v>1969</v>
      </c>
      <c r="M4" s="86"/>
      <c r="N4" s="2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3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0">
        <f aca="true" t="shared" si="0" ref="B7:B38">SUM(E7:N7)</f>
        <v>43</v>
      </c>
      <c r="C7" s="24" t="s">
        <v>128</v>
      </c>
      <c r="D7" s="46" t="s">
        <v>40</v>
      </c>
      <c r="E7" s="24">
        <v>10</v>
      </c>
      <c r="F7" s="24">
        <v>10</v>
      </c>
      <c r="G7" s="24">
        <v>8</v>
      </c>
      <c r="H7" s="24">
        <v>7</v>
      </c>
      <c r="I7" s="24">
        <v>8</v>
      </c>
      <c r="J7" s="24"/>
      <c r="K7" s="24"/>
      <c r="L7" s="24"/>
      <c r="M7" s="24"/>
      <c r="N7" s="24"/>
      <c r="O7" s="21" t="str">
        <f>IF(ISERROR(LOOKUP(B7,INDEX(Basis!$B$10:$D$12,,2),Basis!$A$10:$A$12)),"-",LOOKUP(B7,INDEX(Basis!$B$10:$D$12,,2),Basis!$A$10:$A$12))</f>
        <v>-</v>
      </c>
      <c r="Q7" s="15">
        <f aca="true" t="shared" si="1" ref="Q7:Q38">SUM(R7:AB7)</f>
        <v>2.000201E+18</v>
      </c>
      <c r="R7" s="15">
        <f aca="true" t="shared" si="2" ref="R7:AB16">COUNTIF($E7:$N7,R$6)*R$5</f>
        <v>2E+18</v>
      </c>
      <c r="S7" s="15">
        <f t="shared" si="2"/>
        <v>0</v>
      </c>
      <c r="T7" s="15">
        <f t="shared" si="2"/>
        <v>200000000000000</v>
      </c>
      <c r="U7" s="15">
        <f t="shared" si="2"/>
        <v>1000000000000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0">
        <f t="shared" si="0"/>
        <v>40</v>
      </c>
      <c r="C8" s="24" t="s">
        <v>56</v>
      </c>
      <c r="D8" s="46" t="s">
        <v>57</v>
      </c>
      <c r="E8" s="24">
        <v>8</v>
      </c>
      <c r="F8" s="24">
        <v>6</v>
      </c>
      <c r="G8" s="24">
        <v>7</v>
      </c>
      <c r="H8" s="24">
        <v>9</v>
      </c>
      <c r="I8" s="24">
        <v>10</v>
      </c>
      <c r="J8" s="24"/>
      <c r="K8" s="24"/>
      <c r="L8" s="24"/>
      <c r="M8" s="24"/>
      <c r="N8" s="24"/>
      <c r="O8" s="22" t="str">
        <f>IF(ISERROR(LOOKUP(B8,INDEX(Basis!$B$10:$D$12,,2),Basis!$A$10:$A$12)),"-",LOOKUP(B8,INDEX(Basis!$B$10:$D$12,,2),Basis!$A$10:$A$12))</f>
        <v>-</v>
      </c>
      <c r="Q8" s="15">
        <f t="shared" si="1"/>
        <v>1.01010101E+18</v>
      </c>
      <c r="R8" s="15">
        <f t="shared" si="2"/>
        <v>1E+18</v>
      </c>
      <c r="S8" s="15">
        <f t="shared" si="2"/>
        <v>10000000000000000</v>
      </c>
      <c r="T8" s="15">
        <f t="shared" si="2"/>
        <v>100000000000000</v>
      </c>
      <c r="U8" s="15">
        <f t="shared" si="2"/>
        <v>1000000000000</v>
      </c>
      <c r="V8" s="15">
        <f t="shared" si="2"/>
        <v>10000000000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3">
        <f t="shared" si="0"/>
        <v>37</v>
      </c>
      <c r="C9" s="24" t="s">
        <v>39</v>
      </c>
      <c r="D9" s="46" t="s">
        <v>40</v>
      </c>
      <c r="E9" s="24">
        <v>8</v>
      </c>
      <c r="F9" s="24">
        <v>7</v>
      </c>
      <c r="G9" s="24">
        <v>9</v>
      </c>
      <c r="H9" s="24">
        <v>7</v>
      </c>
      <c r="I9" s="24">
        <v>6</v>
      </c>
      <c r="J9" s="24"/>
      <c r="K9" s="24"/>
      <c r="L9" s="24"/>
      <c r="M9" s="24"/>
      <c r="N9" s="24"/>
      <c r="O9" s="22" t="str">
        <f>IF(ISERROR(LOOKUP(B9,INDEX(Basis!$B$10:$D$12,,2),Basis!$A$10:$A$12)),"-",LOOKUP(B9,INDEX(Basis!$B$10:$D$12,,2),Basis!$A$10:$A$12))</f>
        <v>-</v>
      </c>
      <c r="Q9" s="15">
        <f t="shared" si="1"/>
        <v>10102010000000000</v>
      </c>
      <c r="R9" s="15">
        <f t="shared" si="2"/>
        <v>0</v>
      </c>
      <c r="S9" s="15">
        <f t="shared" si="2"/>
        <v>10000000000000000</v>
      </c>
      <c r="T9" s="15">
        <f t="shared" si="2"/>
        <v>100000000000000</v>
      </c>
      <c r="U9" s="15">
        <f t="shared" si="2"/>
        <v>2000000000000</v>
      </c>
      <c r="V9" s="15">
        <f t="shared" si="2"/>
        <v>10000000000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36</v>
      </c>
      <c r="C10" s="24" t="s">
        <v>81</v>
      </c>
      <c r="D10" s="46" t="s">
        <v>77</v>
      </c>
      <c r="E10" s="24">
        <v>8</v>
      </c>
      <c r="F10" s="24">
        <v>6</v>
      </c>
      <c r="G10" s="24">
        <v>10</v>
      </c>
      <c r="H10" s="24">
        <v>6</v>
      </c>
      <c r="I10" s="24">
        <v>6</v>
      </c>
      <c r="J10" s="24"/>
      <c r="K10" s="24"/>
      <c r="L10" s="24"/>
      <c r="M10" s="24"/>
      <c r="N10" s="24"/>
      <c r="O10" s="22" t="str">
        <f>IF(ISERROR(LOOKUP(B10,INDEX(Basis!$B$10:$D$12,,2),Basis!$A$10:$A$12)),"-",LOOKUP(B10,INDEX(Basis!$B$10:$D$12,,2),Basis!$A$10:$A$12))</f>
        <v>-</v>
      </c>
      <c r="Q10" s="15">
        <f t="shared" si="1"/>
        <v>1.00010003E+18</v>
      </c>
      <c r="R10" s="15">
        <f t="shared" si="2"/>
        <v>1E+18</v>
      </c>
      <c r="S10" s="15">
        <f t="shared" si="2"/>
        <v>0</v>
      </c>
      <c r="T10" s="15">
        <f t="shared" si="2"/>
        <v>100000000000000</v>
      </c>
      <c r="U10" s="15">
        <f t="shared" si="2"/>
        <v>0</v>
      </c>
      <c r="V10" s="15">
        <f t="shared" si="2"/>
        <v>30000000000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31</v>
      </c>
      <c r="C11" s="24" t="s">
        <v>72</v>
      </c>
      <c r="D11" s="46" t="s">
        <v>57</v>
      </c>
      <c r="E11" s="24">
        <v>8</v>
      </c>
      <c r="F11" s="24">
        <v>8</v>
      </c>
      <c r="G11" s="24">
        <v>9</v>
      </c>
      <c r="H11" s="24">
        <v>6</v>
      </c>
      <c r="I11" s="24">
        <v>0</v>
      </c>
      <c r="J11" s="24"/>
      <c r="K11" s="24"/>
      <c r="L11" s="24"/>
      <c r="M11" s="24"/>
      <c r="N11" s="24"/>
      <c r="O11" s="22" t="str">
        <f>IF(ISERROR(LOOKUP(B11,INDEX(Basis!$B$10:$D$12,,2),Basis!$A$10:$A$12)),"-",LOOKUP(B11,INDEX(Basis!$B$10:$D$12,,2),Basis!$A$10:$A$12))</f>
        <v>-</v>
      </c>
      <c r="Q11" s="15">
        <f t="shared" si="1"/>
        <v>10200010000000000</v>
      </c>
      <c r="R11" s="15">
        <f t="shared" si="2"/>
        <v>0</v>
      </c>
      <c r="S11" s="15">
        <f t="shared" si="2"/>
        <v>10000000000000000</v>
      </c>
      <c r="T11" s="15">
        <f t="shared" si="2"/>
        <v>200000000000000</v>
      </c>
      <c r="U11" s="15">
        <f t="shared" si="2"/>
        <v>0</v>
      </c>
      <c r="V11" s="15">
        <f t="shared" si="2"/>
        <v>10000000000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31</v>
      </c>
      <c r="C12" s="24" t="s">
        <v>49</v>
      </c>
      <c r="D12" s="46" t="s">
        <v>42</v>
      </c>
      <c r="E12" s="24">
        <v>5</v>
      </c>
      <c r="F12" s="24">
        <v>8</v>
      </c>
      <c r="G12" s="24">
        <v>4</v>
      </c>
      <c r="H12" s="24">
        <v>9</v>
      </c>
      <c r="I12" s="24">
        <v>5</v>
      </c>
      <c r="J12" s="24"/>
      <c r="K12" s="24"/>
      <c r="L12" s="24"/>
      <c r="M12" s="24"/>
      <c r="N12" s="24"/>
      <c r="O12" s="22" t="str">
        <f>IF(ISERROR(LOOKUP(B12,INDEX(Basis!$B$10:$D$12,,2),Basis!$A$10:$A$12)),"-",LOOKUP(B12,INDEX(Basis!$B$10:$D$12,,2),Basis!$A$10:$A$12))</f>
        <v>-</v>
      </c>
      <c r="P12" s="8"/>
      <c r="Q12" s="15">
        <f t="shared" si="1"/>
        <v>10100000201000000</v>
      </c>
      <c r="R12" s="15">
        <f t="shared" si="2"/>
        <v>0</v>
      </c>
      <c r="S12" s="15">
        <f t="shared" si="2"/>
        <v>10000000000000000</v>
      </c>
      <c r="T12" s="15">
        <f t="shared" si="2"/>
        <v>100000000000000</v>
      </c>
      <c r="U12" s="15">
        <f t="shared" si="2"/>
        <v>0</v>
      </c>
      <c r="V12" s="15">
        <f t="shared" si="2"/>
        <v>0</v>
      </c>
      <c r="W12" s="15">
        <f t="shared" si="2"/>
        <v>200000000</v>
      </c>
      <c r="X12" s="15">
        <f t="shared" si="2"/>
        <v>1000000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0">
        <f t="shared" si="0"/>
        <v>30</v>
      </c>
      <c r="C13" s="24" t="s">
        <v>75</v>
      </c>
      <c r="D13" s="46" t="s">
        <v>74</v>
      </c>
      <c r="E13" s="24">
        <v>8</v>
      </c>
      <c r="F13" s="24">
        <v>10</v>
      </c>
      <c r="G13" s="24">
        <v>5</v>
      </c>
      <c r="H13" s="24">
        <v>4</v>
      </c>
      <c r="I13" s="24">
        <v>3</v>
      </c>
      <c r="J13" s="24"/>
      <c r="K13" s="24"/>
      <c r="L13" s="24"/>
      <c r="M13" s="24"/>
      <c r="N13" s="24"/>
      <c r="O13" s="22" t="str">
        <f>IF(ISERROR(LOOKUP(B13,INDEX(Basis!$B$10:$D$12,,2),Basis!$A$10:$A$12)),"-",LOOKUP(B13,INDEX(Basis!$B$10:$D$12,,2),Basis!$A$10:$A$12))</f>
        <v>-</v>
      </c>
      <c r="Q13" s="15">
        <f t="shared" si="1"/>
        <v>1.0001000001010099E+18</v>
      </c>
      <c r="R13" s="15">
        <f t="shared" si="2"/>
        <v>1E+18</v>
      </c>
      <c r="S13" s="15">
        <f t="shared" si="2"/>
        <v>0</v>
      </c>
      <c r="T13" s="15">
        <f t="shared" si="2"/>
        <v>100000000000000</v>
      </c>
      <c r="U13" s="15">
        <f t="shared" si="2"/>
        <v>0</v>
      </c>
      <c r="V13" s="15">
        <f t="shared" si="2"/>
        <v>0</v>
      </c>
      <c r="W13" s="15">
        <f t="shared" si="2"/>
        <v>100000000</v>
      </c>
      <c r="X13" s="15">
        <f t="shared" si="2"/>
        <v>1000000</v>
      </c>
      <c r="Y13" s="15">
        <f t="shared" si="2"/>
        <v>10000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29</v>
      </c>
      <c r="C14" s="24" t="s">
        <v>99</v>
      </c>
      <c r="D14" s="46" t="s">
        <v>69</v>
      </c>
      <c r="E14" s="24">
        <v>7</v>
      </c>
      <c r="F14" s="24">
        <v>6</v>
      </c>
      <c r="G14" s="24">
        <v>7</v>
      </c>
      <c r="H14" s="24">
        <v>5</v>
      </c>
      <c r="I14" s="24">
        <v>4</v>
      </c>
      <c r="J14" s="24"/>
      <c r="K14" s="24"/>
      <c r="L14" s="24"/>
      <c r="M14" s="24"/>
      <c r="N14" s="24"/>
      <c r="O14" s="22" t="str">
        <f>IF(ISERROR(LOOKUP(B14,INDEX(Basis!$B$10:$D$12,,2),Basis!$A$10:$A$12)),"-",LOOKUP(B14,INDEX(Basis!$B$10:$D$12,,2),Basis!$A$10:$A$12))</f>
        <v>-</v>
      </c>
      <c r="Q14" s="15">
        <f t="shared" si="1"/>
        <v>2010101000000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2000000000000</v>
      </c>
      <c r="V14" s="15">
        <f t="shared" si="2"/>
        <v>10000000000</v>
      </c>
      <c r="W14" s="15">
        <f t="shared" si="2"/>
        <v>100000000</v>
      </c>
      <c r="X14" s="15">
        <f t="shared" si="2"/>
        <v>1000000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0">
        <f t="shared" si="0"/>
        <v>25</v>
      </c>
      <c r="C15" s="24" t="s">
        <v>108</v>
      </c>
      <c r="D15" s="46" t="s">
        <v>47</v>
      </c>
      <c r="E15" s="24">
        <v>5</v>
      </c>
      <c r="F15" s="24">
        <v>8</v>
      </c>
      <c r="G15" s="24">
        <v>0</v>
      </c>
      <c r="H15" s="24">
        <v>5</v>
      </c>
      <c r="I15" s="24">
        <v>7</v>
      </c>
      <c r="J15" s="24"/>
      <c r="K15" s="24"/>
      <c r="L15" s="24"/>
      <c r="M15" s="24"/>
      <c r="N15" s="24"/>
      <c r="O15" s="22" t="str">
        <f>IF(ISERROR(LOOKUP(B15,INDEX(Basis!$B$10:$D$12,,2),Basis!$A$10:$A$12)),"-",LOOKUP(B15,INDEX(Basis!$B$10:$D$12,,2),Basis!$A$10:$A$12))</f>
        <v>-</v>
      </c>
      <c r="Q15" s="15">
        <f t="shared" si="1"/>
        <v>101000200000000</v>
      </c>
      <c r="R15" s="15">
        <f t="shared" si="2"/>
        <v>0</v>
      </c>
      <c r="S15" s="15">
        <f t="shared" si="2"/>
        <v>0</v>
      </c>
      <c r="T15" s="15">
        <f t="shared" si="2"/>
        <v>100000000000000</v>
      </c>
      <c r="U15" s="15">
        <f t="shared" si="2"/>
        <v>1000000000000</v>
      </c>
      <c r="V15" s="15">
        <f t="shared" si="2"/>
        <v>0</v>
      </c>
      <c r="W15" s="15">
        <f t="shared" si="2"/>
        <v>200000000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0">
        <f t="shared" si="0"/>
        <v>18</v>
      </c>
      <c r="C16" s="30" t="s">
        <v>70</v>
      </c>
      <c r="D16" s="47" t="s">
        <v>57</v>
      </c>
      <c r="E16" s="24">
        <v>5</v>
      </c>
      <c r="F16" s="24">
        <v>6</v>
      </c>
      <c r="G16" s="24">
        <v>0</v>
      </c>
      <c r="H16" s="24">
        <v>0</v>
      </c>
      <c r="I16" s="24">
        <v>7</v>
      </c>
      <c r="J16" s="24"/>
      <c r="K16" s="24"/>
      <c r="L16" s="24"/>
      <c r="M16" s="24"/>
      <c r="N16" s="24"/>
      <c r="O16" s="22" t="str">
        <f>IF(ISERROR(LOOKUP(B16,INDEX(Basis!$B$10:$D$12,,2),Basis!$A$10:$A$12)),"-",LOOKUP(B16,INDEX(Basis!$B$10:$D$12,,2),Basis!$A$10:$A$12))</f>
        <v>-</v>
      </c>
      <c r="Q16" s="15">
        <f t="shared" si="1"/>
        <v>1010100000000</v>
      </c>
      <c r="R16" s="15">
        <f t="shared" si="2"/>
        <v>0</v>
      </c>
      <c r="S16" s="15">
        <f t="shared" si="2"/>
        <v>0</v>
      </c>
      <c r="T16" s="15">
        <f t="shared" si="2"/>
        <v>0</v>
      </c>
      <c r="U16" s="15">
        <f t="shared" si="2"/>
        <v>1000000000000</v>
      </c>
      <c r="V16" s="15">
        <f t="shared" si="2"/>
        <v>10000000000</v>
      </c>
      <c r="W16" s="15">
        <f t="shared" si="2"/>
        <v>100000000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</row>
    <row r="17" spans="1:28" ht="15">
      <c r="A17" s="19">
        <v>11</v>
      </c>
      <c r="B17" s="20">
        <f t="shared" si="0"/>
        <v>17</v>
      </c>
      <c r="C17" s="24" t="s">
        <v>109</v>
      </c>
      <c r="D17" s="46" t="s">
        <v>110</v>
      </c>
      <c r="E17" s="24">
        <v>0</v>
      </c>
      <c r="F17" s="24">
        <v>5</v>
      </c>
      <c r="G17" s="24">
        <v>4</v>
      </c>
      <c r="H17" s="24">
        <v>1</v>
      </c>
      <c r="I17" s="24">
        <v>7</v>
      </c>
      <c r="J17" s="24"/>
      <c r="K17" s="24"/>
      <c r="L17" s="24"/>
      <c r="M17" s="24"/>
      <c r="N17" s="24"/>
      <c r="O17" s="22" t="str">
        <f>IF(ISERROR(LOOKUP(B17,INDEX(Basis!$B$10:$D$12,,2),Basis!$A$10:$A$12)),"-",LOOKUP(B17,INDEX(Basis!$B$10:$D$12,,2),Basis!$A$10:$A$12))</f>
        <v>-</v>
      </c>
      <c r="Q17" s="15">
        <f t="shared" si="1"/>
        <v>1000101000001</v>
      </c>
      <c r="R17" s="15">
        <f aca="true" t="shared" si="3" ref="R17:AB26">COUNTIF($E17:$N17,R$6)*R$5</f>
        <v>0</v>
      </c>
      <c r="S17" s="15">
        <f t="shared" si="3"/>
        <v>0</v>
      </c>
      <c r="T17" s="15">
        <f t="shared" si="3"/>
        <v>0</v>
      </c>
      <c r="U17" s="15">
        <f t="shared" si="3"/>
        <v>1000000000000</v>
      </c>
      <c r="V17" s="15">
        <f t="shared" si="3"/>
        <v>0</v>
      </c>
      <c r="W17" s="15">
        <f t="shared" si="3"/>
        <v>100000000</v>
      </c>
      <c r="X17" s="15">
        <f t="shared" si="3"/>
        <v>1000000</v>
      </c>
      <c r="Y17" s="15">
        <f t="shared" si="3"/>
        <v>0</v>
      </c>
      <c r="Z17" s="15">
        <f t="shared" si="3"/>
        <v>0</v>
      </c>
      <c r="AA17" s="15">
        <f t="shared" si="3"/>
        <v>1</v>
      </c>
      <c r="AB17" s="15">
        <f t="shared" si="3"/>
        <v>0</v>
      </c>
    </row>
    <row r="18" spans="1:28" ht="15">
      <c r="A18" s="19">
        <v>12</v>
      </c>
      <c r="B18" s="20">
        <f t="shared" si="0"/>
        <v>13</v>
      </c>
      <c r="C18" s="24" t="s">
        <v>53</v>
      </c>
      <c r="D18" s="46" t="s">
        <v>54</v>
      </c>
      <c r="E18" s="24">
        <v>0</v>
      </c>
      <c r="F18" s="24">
        <v>4</v>
      </c>
      <c r="G18" s="24">
        <v>7</v>
      </c>
      <c r="H18" s="24">
        <v>0</v>
      </c>
      <c r="I18" s="24">
        <v>2</v>
      </c>
      <c r="J18" s="24"/>
      <c r="K18" s="24"/>
      <c r="L18" s="24"/>
      <c r="M18" s="24"/>
      <c r="N18" s="24"/>
      <c r="O18" s="22" t="str">
        <f>IF(ISERROR(LOOKUP(B18,INDEX(Basis!$B$10:$D$12,,2),Basis!$A$10:$A$12)),"-",LOOKUP(B18,INDEX(Basis!$B$10:$D$12,,2),Basis!$A$10:$A$12))</f>
        <v>-</v>
      </c>
      <c r="Q18" s="15">
        <f t="shared" si="1"/>
        <v>1000001000100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1000000000000</v>
      </c>
      <c r="V18" s="15">
        <f t="shared" si="3"/>
        <v>0</v>
      </c>
      <c r="W18" s="15">
        <f t="shared" si="3"/>
        <v>0</v>
      </c>
      <c r="X18" s="15">
        <f t="shared" si="3"/>
        <v>1000000</v>
      </c>
      <c r="Y18" s="15">
        <f t="shared" si="3"/>
        <v>0</v>
      </c>
      <c r="Z18" s="15">
        <f t="shared" si="3"/>
        <v>100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3">
        <f t="shared" si="0"/>
        <v>3</v>
      </c>
      <c r="C19" s="24" t="s">
        <v>55</v>
      </c>
      <c r="D19" s="46" t="s">
        <v>54</v>
      </c>
      <c r="E19" s="24">
        <v>0</v>
      </c>
      <c r="F19" s="24">
        <v>3</v>
      </c>
      <c r="G19" s="24">
        <v>0</v>
      </c>
      <c r="H19" s="24">
        <v>0</v>
      </c>
      <c r="I19" s="24">
        <v>0</v>
      </c>
      <c r="J19" s="24"/>
      <c r="K19" s="24"/>
      <c r="L19" s="24"/>
      <c r="M19" s="24"/>
      <c r="N19" s="24"/>
      <c r="O19" s="22" t="str">
        <f>IF(ISERROR(LOOKUP(B19,INDEX(Basis!$B$10:$D$12,,2),Basis!$A$10:$A$12)),"-",LOOKUP(B19,INDEX(Basis!$B$10:$D$12,,2),Basis!$A$10:$A$12))</f>
        <v>-</v>
      </c>
      <c r="Q19" s="15">
        <f t="shared" si="1"/>
        <v>10000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10000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0</v>
      </c>
      <c r="C20" s="24"/>
      <c r="D20" s="4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2" t="str">
        <f>IF(ISERROR(LOOKUP(B20,INDEX(Basis!$B$10:$D$12,,2),Basis!$A$10:$A$12)),"-",LOOKUP(B20,INDEX(Basis!$B$10:$D$12,,2),Basis!$A$10:$A$12))</f>
        <v>-</v>
      </c>
      <c r="Q20" s="15">
        <f t="shared" si="1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4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 t="str">
        <f>IF(ISERROR(LOOKUP(B21,INDEX(Basis!$B$10:$D$12,,2),Basis!$A$10:$A$12)),"-",LOOKUP(B21,INDEX(Basis!$B$10:$D$12,,2),Basis!$A$10:$A$12))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4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 t="str">
        <f>IF(ISERROR(LOOKUP(B22,INDEX(Basis!$B$10:$D$12,,2),Basis!$A$10:$A$12)),"-",LOOKUP(B22,INDEX(Basis!$B$10:$D$12,,2),Basis!$A$10:$A$12))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4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 t="str">
        <f>IF(ISERROR(LOOKUP(B23,INDEX(Basis!$B$10:$D$12,,2),Basis!$A$10:$A$12)),"-",LOOKUP(B23,INDEX(Basis!$B$10:$D$12,,2),Basis!$A$10:$A$12))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3">
        <f t="shared" si="0"/>
        <v>0</v>
      </c>
      <c r="C24" s="30"/>
      <c r="D24" s="47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 t="str">
        <f>IF(ISERROR(LOOKUP(B24,INDEX(Basis!$B$10:$D$12,,2),Basis!$A$10:$A$12)),"-",LOOKUP(B24,INDEX(Basis!$B$10:$D$12,,2),Basis!$A$10:$A$12))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4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 t="str">
        <f>IF(ISERROR(LOOKUP(B25,INDEX(Basis!$B$10:$D$12,,2),Basis!$A$10:$A$12)),"-",LOOKUP(B25,INDEX(Basis!$B$10:$D$12,,2),Basis!$A$10:$A$12))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4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2" t="str">
        <f>IF(ISERROR(LOOKUP(B26,INDEX(Basis!$B$10:$D$12,,2),Basis!$A$10:$A$12)),"-",LOOKUP(B26,INDEX(Basis!$B$10:$D$12,,2),Basis!$A$10:$A$12))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 t="str">
        <f>IF(ISERROR(LOOKUP(B27,INDEX(Basis!$B$10:$D$12,,2),Basis!$A$10:$A$12)),"-",LOOKUP(B27,INDEX(Basis!$B$10:$D$12,,2),Basis!$A$10:$A$12))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2" t="str">
        <f>IF(ISERROR(LOOKUP(B28,INDEX(Basis!$B$10:$D$12,,2),Basis!$A$10:$A$12)),"-",LOOKUP(B28,INDEX(Basis!$B$10:$D$12,,2),Basis!$A$10:$A$12))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 t="str">
        <f>IF(ISERROR(LOOKUP(B29,INDEX(Basis!$B$10:$D$12,,2),Basis!$A$10:$A$12)),"-",LOOKUP(B29,INDEX(Basis!$B$10:$D$12,,2),Basis!$A$10:$A$12))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2" t="str">
        <f>IF(ISERROR(LOOKUP(B30,INDEX(Basis!$B$10:$D$12,,2),Basis!$A$10:$A$12)),"-",LOOKUP(B30,INDEX(Basis!$B$10:$D$12,,2),Basis!$A$10:$A$12))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 t="str">
        <f>IF(ISERROR(LOOKUP(B31,INDEX(Basis!$B$10:$D$12,,2),Basis!$A$10:$A$12)),"-",LOOKUP(B31,INDEX(Basis!$B$10:$D$12,,2),Basis!$A$10:$A$12))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 t="str">
        <f>IF(ISERROR(LOOKUP(B32,INDEX(Basis!$B$10:$D$12,,2),Basis!$A$10:$A$12)),"-",LOOKUP(B32,INDEX(Basis!$B$10:$D$12,,2),Basis!$A$10:$A$12))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2" t="str">
        <f>IF(ISERROR(LOOKUP(B33,INDEX(Basis!$B$10:$D$12,,2),Basis!$A$10:$A$12)),"-",LOOKUP(B33,INDEX(Basis!$B$10:$D$12,,2),Basis!$A$10:$A$12))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 t="str">
        <f>IF(ISERROR(LOOKUP(B34,INDEX(Basis!$B$10:$D$12,,2),Basis!$A$10:$A$12)),"-",LOOKUP(B34,INDEX(Basis!$B$10:$D$12,,2),Basis!$A$10:$A$12))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 t="str">
        <f>IF(ISERROR(LOOKUP(B35,INDEX(Basis!$B$10:$D$12,,2),Basis!$A$10:$A$12)),"-",LOOKUP(B35,INDEX(Basis!$B$10:$D$12,,2),Basis!$A$10:$A$12))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 t="str">
        <f>IF(ISERROR(LOOKUP(B36,INDEX(Basis!$B$10:$D$12,,2),Basis!$A$10:$A$12)),"-",LOOKUP(B36,INDEX(Basis!$B$10:$D$12,,2),Basis!$A$10:$A$12))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 t="str">
        <f>IF(ISERROR(LOOKUP(B37,INDEX(Basis!$B$10:$D$12,,2),Basis!$A$10:$A$12)),"-",LOOKUP(B37,INDEX(Basis!$B$10:$D$12,,2),Basis!$A$10:$A$12))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 t="str">
        <f>IF(ISERROR(LOOKUP(B38,INDEX(Basis!$B$10:$D$12,,2),Basis!$A$10:$A$12)),"-",LOOKUP(B38,INDEX(Basis!$B$10:$D$12,,2),Basis!$A$10:$A$12))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 t="str">
        <f>IF(ISERROR(LOOKUP(B39,INDEX(Basis!$B$10:$D$12,,2),Basis!$A$10:$A$12)),"-",LOOKUP(B39,INDEX(Basis!$B$10:$D$12,,2),Basis!$A$10:$A$12))</f>
        <v>-</v>
      </c>
      <c r="Q39" s="15">
        <f aca="true" t="shared" si="7" ref="Q39:Q70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 t="str">
        <f>IF(ISERROR(LOOKUP(B40,INDEX(Basis!$B$10:$D$12,,2),Basis!$A$10:$A$12)),"-",LOOKUP(B40,INDEX(Basis!$B$10:$D$12,,2),Basis!$A$10:$A$12))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 t="str">
        <f>IF(ISERROR(LOOKUP(B41,INDEX(Basis!$B$10:$D$12,,2),Basis!$A$10:$A$12)),"-",LOOKUP(B41,INDEX(Basis!$B$10:$D$12,,2),Basis!$A$10:$A$12))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 t="str">
        <f>IF(ISERROR(LOOKUP(B42,INDEX(Basis!$B$10:$D$12,,2),Basis!$A$10:$A$12)),"-",LOOKUP(B42,INDEX(Basis!$B$10:$D$12,,2),Basis!$A$10:$A$12))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 t="str">
        <f>IF(ISERROR(LOOKUP(B43,INDEX(Basis!$B$10:$D$12,,2),Basis!$A$10:$A$12)),"-",LOOKUP(B43,INDEX(Basis!$B$10:$D$12,,2),Basis!$A$10:$A$12))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 t="str">
        <f>IF(ISERROR(LOOKUP(B44,INDEX(Basis!$B$10:$D$12,,2),Basis!$A$10:$A$12)),"-",LOOKUP(B44,INDEX(Basis!$B$10:$D$12,,2),Basis!$A$10:$A$12))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 t="str">
        <f>IF(ISERROR(LOOKUP(B45,INDEX(Basis!$B$10:$D$12,,2),Basis!$A$10:$A$12)),"-",LOOKUP(B45,INDEX(Basis!$B$10:$D$12,,2),Basis!$A$10:$A$12))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 t="str">
        <f>IF(ISERROR(LOOKUP(B46,INDEX(Basis!$B$10:$D$12,,2),Basis!$A$10:$A$12)),"-",LOOKUP(B46,INDEX(Basis!$B$10:$D$12,,2),Basis!$A$10:$A$12))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 t="str">
        <f>IF(ISERROR(LOOKUP(B47,INDEX(Basis!$B$10:$D$12,,2),Basis!$A$10:$A$12)),"-",LOOKUP(B47,INDEX(Basis!$B$10:$D$12,,2),Basis!$A$10:$A$12))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 t="str">
        <f>IF(ISERROR(LOOKUP(B48,INDEX(Basis!$B$10:$D$12,,2),Basis!$A$10:$A$12)),"-",LOOKUP(B48,INDEX(Basis!$B$10:$D$12,,2),Basis!$A$10:$A$12))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2" t="str">
        <f>IF(ISERROR(LOOKUP(B49,INDEX(Basis!$B$10:$D$12,,2),Basis!$A$10:$A$12)),"-",LOOKUP(B49,INDEX(Basis!$B$10:$D$12,,2),Basis!$A$10:$A$12))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 t="str">
        <f>IF(ISERROR(LOOKUP(B50,INDEX(Basis!$B$10:$D$12,,2),Basis!$A$10:$A$12)),"-",LOOKUP(B50,INDEX(Basis!$B$10:$D$12,,2),Basis!$A$10:$A$12))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2" t="str">
        <f>IF(ISERROR(LOOKUP(B51,INDEX(Basis!$B$10:$D$12,,2),Basis!$A$10:$A$12)),"-",LOOKUP(B51,INDEX(Basis!$B$10:$D$12,,2),Basis!$A$10:$A$12))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 t="str">
        <f>IF(ISERROR(LOOKUP(B52,INDEX(Basis!$B$10:$D$12,,2),Basis!$A$10:$A$12)),"-",LOOKUP(B52,INDEX(Basis!$B$10:$D$12,,2),Basis!$A$10:$A$12))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 t="str">
        <f>IF(ISERROR(LOOKUP(B53,INDEX(Basis!$B$10:$D$12,,2),Basis!$A$10:$A$12)),"-",LOOKUP(B53,INDEX(Basis!$B$10:$D$12,,2),Basis!$A$10:$A$12))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 t="str">
        <f>IF(ISERROR(LOOKUP(B54,INDEX(Basis!$B$10:$D$12,,2),Basis!$A$10:$A$12)),"-",LOOKUP(B54,INDEX(Basis!$B$10:$D$12,,2),Basis!$A$10:$A$12))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22" t="str">
        <f>IF(ISERROR(LOOKUP(B55,INDEX(Basis!$B$10:$D$12,,2),Basis!$A$10:$A$12)),"-",LOOKUP(B55,INDEX(Basis!$B$10:$D$12,,2),Basis!$A$10:$A$12))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tr">
        <f>IF(ISERROR(LOOKUP(B56,INDEX(Basis!$B$10:$D$12,,2),Basis!$A$10:$A$12)),"-",LOOKUP(B56,INDEX(Basis!$B$10:$D$12,,2),Basis!$A$10:$A$12))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 sheet="1" objects="1" scenarios="1"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tabColor indexed="45"/>
  </sheetPr>
  <dimension ref="A1:AC475"/>
  <sheetViews>
    <sheetView showGridLines="0" zoomScalePageLayoutView="0" workbookViewId="0" topLeftCell="A1">
      <pane ySplit="5" topLeftCell="A6" activePane="bottomLeft" state="frozen"/>
      <selection pane="topLeft" activeCell="A5" sqref="A5:G5"/>
      <selection pane="bottomLeft" activeCell="D15" sqref="D15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30.7109375" style="0" customWidth="1"/>
    <col min="4" max="4" width="20.7109375" style="0" customWidth="1"/>
    <col min="5" max="14" width="4.140625" style="0" customWidth="1"/>
    <col min="15" max="15" width="11.7109375" style="2" customWidth="1"/>
    <col min="16" max="16" width="4.140625" style="2" customWidth="1"/>
    <col min="17" max="28" width="3.140625" style="0" hidden="1" customWidth="1"/>
  </cols>
  <sheetData>
    <row r="1" spans="1:15" ht="20.25">
      <c r="A1" s="77" t="str">
        <f>Basis!D4</f>
        <v>18. Hauptbezirksmeisterschaft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2:28" ht="18">
      <c r="B2" s="3"/>
      <c r="C2" s="4"/>
      <c r="D2" s="44" t="s">
        <v>23</v>
      </c>
      <c r="E2" s="76">
        <f>Basis!B4</f>
        <v>43722</v>
      </c>
      <c r="F2" s="76"/>
      <c r="G2" s="76"/>
      <c r="H2" s="76"/>
      <c r="I2" s="5"/>
      <c r="J2" s="5"/>
      <c r="K2" s="5"/>
      <c r="L2" s="5"/>
      <c r="M2" s="5"/>
      <c r="N2" s="5"/>
      <c r="O2" s="1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25">
      <c r="A3" s="79" t="str">
        <f>"in "&amp;Basis!C4</f>
        <v>in Völtendorf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4" customHeight="1" thickBot="1">
      <c r="A4" s="81" t="s">
        <v>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2">
        <f>Basis!A4-65</f>
        <v>1954</v>
      </c>
      <c r="M4" s="82"/>
      <c r="N4" s="9" t="s">
        <v>0</v>
      </c>
      <c r="O4" s="1"/>
      <c r="Q4" s="8"/>
      <c r="R4" s="10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9" ht="45" customHeight="1" thickBot="1">
      <c r="A5" s="11" t="s">
        <v>1</v>
      </c>
      <c r="B5" s="11" t="s">
        <v>2</v>
      </c>
      <c r="C5" s="12" t="s">
        <v>3</v>
      </c>
      <c r="D5" s="13" t="s">
        <v>4</v>
      </c>
      <c r="E5" s="74" t="s">
        <v>5</v>
      </c>
      <c r="F5" s="75"/>
      <c r="G5" s="75"/>
      <c r="H5" s="75"/>
      <c r="I5" s="75"/>
      <c r="J5" s="75"/>
      <c r="K5" s="75"/>
      <c r="L5" s="75"/>
      <c r="M5" s="75"/>
      <c r="N5" s="83"/>
      <c r="O5" s="14" t="s">
        <v>6</v>
      </c>
      <c r="Q5" s="15"/>
      <c r="R5" s="15">
        <v>1E+18</v>
      </c>
      <c r="S5" s="15">
        <v>10000000000000000</v>
      </c>
      <c r="T5" s="15">
        <v>100000000000000</v>
      </c>
      <c r="U5" s="15">
        <v>1000000000000</v>
      </c>
      <c r="V5" s="15">
        <v>10000000000</v>
      </c>
      <c r="W5" s="15">
        <v>100000000</v>
      </c>
      <c r="X5" s="15">
        <v>1000000</v>
      </c>
      <c r="Y5" s="15">
        <v>10000</v>
      </c>
      <c r="Z5" s="15">
        <v>100</v>
      </c>
      <c r="AA5" s="15">
        <v>1</v>
      </c>
      <c r="AB5" s="15">
        <v>0</v>
      </c>
      <c r="AC5" s="2"/>
    </row>
    <row r="6" spans="17:29" ht="13.5" thickBot="1">
      <c r="Q6" s="16" t="s">
        <v>7</v>
      </c>
      <c r="R6" s="17">
        <v>10</v>
      </c>
      <c r="S6" s="18">
        <v>9</v>
      </c>
      <c r="T6" s="18">
        <v>8</v>
      </c>
      <c r="U6" s="18">
        <v>7</v>
      </c>
      <c r="V6" s="18">
        <v>6</v>
      </c>
      <c r="W6" s="18">
        <v>5</v>
      </c>
      <c r="X6" s="18">
        <v>4</v>
      </c>
      <c r="Y6" s="18">
        <v>3</v>
      </c>
      <c r="Z6" s="18">
        <v>2</v>
      </c>
      <c r="AA6" s="18">
        <v>1</v>
      </c>
      <c r="AB6" s="18">
        <v>0</v>
      </c>
      <c r="AC6" s="2"/>
    </row>
    <row r="7" spans="1:29" ht="15">
      <c r="A7" s="19">
        <v>1</v>
      </c>
      <c r="B7" s="23">
        <f aca="true" t="shared" si="0" ref="B7:B38">SUM(E7:N7)</f>
        <v>36</v>
      </c>
      <c r="C7" s="24" t="s">
        <v>71</v>
      </c>
      <c r="D7" s="26" t="s">
        <v>40</v>
      </c>
      <c r="E7" s="24">
        <v>9</v>
      </c>
      <c r="F7" s="24">
        <v>2</v>
      </c>
      <c r="G7" s="24">
        <v>6</v>
      </c>
      <c r="H7" s="24">
        <v>10</v>
      </c>
      <c r="I7" s="24">
        <v>9</v>
      </c>
      <c r="J7" s="24"/>
      <c r="K7" s="24"/>
      <c r="L7" s="24"/>
      <c r="M7" s="24"/>
      <c r="N7" s="24"/>
      <c r="O7" s="21" t="str">
        <f>IF(ISERROR(LOOKUP(B7,INDEX(Basis!$B$10:$D$12,,3),Basis!$A$10:$A$12)),"-",LOOKUP(B7,INDEX(Basis!$B$10:$D$12,,3),Basis!$A$10:$A$12))</f>
        <v>-</v>
      </c>
      <c r="Q7" s="15">
        <f aca="true" t="shared" si="1" ref="Q7:Q38">SUM(R7:AB7)</f>
        <v>1.0200000100000001E+18</v>
      </c>
      <c r="R7" s="15">
        <f aca="true" t="shared" si="2" ref="R7:AB16">COUNTIF($E7:$N7,R$6)*R$5</f>
        <v>1E+18</v>
      </c>
      <c r="S7" s="15">
        <f t="shared" si="2"/>
        <v>20000000000000000</v>
      </c>
      <c r="T7" s="15">
        <f t="shared" si="2"/>
        <v>0</v>
      </c>
      <c r="U7" s="15">
        <f t="shared" si="2"/>
        <v>0</v>
      </c>
      <c r="V7" s="15">
        <f t="shared" si="2"/>
        <v>10000000000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100</v>
      </c>
      <c r="AA7" s="15">
        <f t="shared" si="2"/>
        <v>0</v>
      </c>
      <c r="AB7" s="15">
        <f t="shared" si="2"/>
        <v>0</v>
      </c>
      <c r="AC7" s="2"/>
    </row>
    <row r="8" spans="1:29" ht="15">
      <c r="A8" s="19">
        <v>2</v>
      </c>
      <c r="B8" s="23">
        <f t="shared" si="0"/>
        <v>35</v>
      </c>
      <c r="C8" s="24" t="s">
        <v>73</v>
      </c>
      <c r="D8" s="26" t="s">
        <v>74</v>
      </c>
      <c r="E8" s="24">
        <v>7</v>
      </c>
      <c r="F8" s="24">
        <v>6</v>
      </c>
      <c r="G8" s="24">
        <v>7</v>
      </c>
      <c r="H8" s="24">
        <v>8</v>
      </c>
      <c r="I8" s="24">
        <v>7</v>
      </c>
      <c r="J8" s="24"/>
      <c r="K8" s="24"/>
      <c r="L8" s="24"/>
      <c r="M8" s="24"/>
      <c r="N8" s="24"/>
      <c r="O8" s="22" t="str">
        <f>IF(ISERROR(LOOKUP(B8,INDEX(Basis!$B$10:$D$12,,3),Basis!$A$10:$A$12)),"-",LOOKUP(B8,INDEX(Basis!$B$10:$D$12,,3),Basis!$A$10:$A$12))</f>
        <v>-</v>
      </c>
      <c r="Q8" s="15">
        <f t="shared" si="1"/>
        <v>103010000000000</v>
      </c>
      <c r="R8" s="15">
        <f t="shared" si="2"/>
        <v>0</v>
      </c>
      <c r="S8" s="15">
        <f t="shared" si="2"/>
        <v>0</v>
      </c>
      <c r="T8" s="15">
        <f t="shared" si="2"/>
        <v>100000000000000</v>
      </c>
      <c r="U8" s="15">
        <f t="shared" si="2"/>
        <v>3000000000000</v>
      </c>
      <c r="V8" s="15">
        <f t="shared" si="2"/>
        <v>10000000000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C8" s="2"/>
    </row>
    <row r="9" spans="1:29" ht="15">
      <c r="A9" s="19">
        <v>3</v>
      </c>
      <c r="B9" s="20">
        <f t="shared" si="0"/>
        <v>34</v>
      </c>
      <c r="C9" s="24" t="s">
        <v>112</v>
      </c>
      <c r="D9" s="26" t="s">
        <v>47</v>
      </c>
      <c r="E9" s="24">
        <v>7</v>
      </c>
      <c r="F9" s="24">
        <v>7</v>
      </c>
      <c r="G9" s="24">
        <v>6</v>
      </c>
      <c r="H9" s="24">
        <v>7</v>
      </c>
      <c r="I9" s="24">
        <v>7</v>
      </c>
      <c r="J9" s="24"/>
      <c r="K9" s="24"/>
      <c r="L9" s="24"/>
      <c r="M9" s="24"/>
      <c r="N9" s="24"/>
      <c r="O9" s="22" t="str">
        <f>IF(ISERROR(LOOKUP(B9,INDEX(Basis!$B$10:$D$12,,3),Basis!$A$10:$A$12)),"-",LOOKUP(B9,INDEX(Basis!$B$10:$D$12,,3),Basis!$A$10:$A$12))</f>
        <v>-</v>
      </c>
      <c r="Q9" s="15">
        <f t="shared" si="1"/>
        <v>4010000000000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4000000000000</v>
      </c>
      <c r="V9" s="15">
        <f t="shared" si="2"/>
        <v>10000000000</v>
      </c>
      <c r="W9" s="15">
        <f t="shared" si="2"/>
        <v>0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C9" s="2"/>
    </row>
    <row r="10" spans="1:29" ht="15">
      <c r="A10" s="19">
        <v>4</v>
      </c>
      <c r="B10" s="20">
        <f t="shared" si="0"/>
        <v>32</v>
      </c>
      <c r="C10" s="24" t="s">
        <v>59</v>
      </c>
      <c r="D10" s="46" t="s">
        <v>60</v>
      </c>
      <c r="E10" s="24">
        <v>0</v>
      </c>
      <c r="F10" s="24">
        <v>7</v>
      </c>
      <c r="G10" s="24">
        <v>8</v>
      </c>
      <c r="H10" s="24">
        <v>9</v>
      </c>
      <c r="I10" s="24">
        <v>8</v>
      </c>
      <c r="J10" s="24"/>
      <c r="K10" s="24"/>
      <c r="L10" s="24"/>
      <c r="M10" s="24"/>
      <c r="N10" s="24"/>
      <c r="O10" s="22" t="str">
        <f>IF(ISERROR(LOOKUP(B10,INDEX(Basis!$B$10:$D$12,,3),Basis!$A$10:$A$12)),"-",LOOKUP(B10,INDEX(Basis!$B$10:$D$12,,3),Basis!$A$10:$A$12))</f>
        <v>-</v>
      </c>
      <c r="Q10" s="15">
        <f t="shared" si="1"/>
        <v>10201000000000000</v>
      </c>
      <c r="R10" s="15">
        <f t="shared" si="2"/>
        <v>0</v>
      </c>
      <c r="S10" s="15">
        <f t="shared" si="2"/>
        <v>10000000000000000</v>
      </c>
      <c r="T10" s="15">
        <f t="shared" si="2"/>
        <v>200000000000000</v>
      </c>
      <c r="U10" s="15">
        <f t="shared" si="2"/>
        <v>1000000000000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C10" s="2"/>
    </row>
    <row r="11" spans="1:29" ht="15">
      <c r="A11" s="19">
        <v>5</v>
      </c>
      <c r="B11" s="20">
        <f t="shared" si="0"/>
        <v>30</v>
      </c>
      <c r="C11" s="24" t="s">
        <v>43</v>
      </c>
      <c r="D11" s="46" t="s">
        <v>42</v>
      </c>
      <c r="E11" s="24">
        <v>2</v>
      </c>
      <c r="F11" s="24">
        <v>6</v>
      </c>
      <c r="G11" s="24">
        <v>8</v>
      </c>
      <c r="H11" s="24">
        <v>9</v>
      </c>
      <c r="I11" s="24">
        <v>5</v>
      </c>
      <c r="J11" s="24"/>
      <c r="K11" s="24"/>
      <c r="L11" s="24"/>
      <c r="M11" s="24"/>
      <c r="N11" s="24"/>
      <c r="O11" s="22" t="str">
        <f>IF(ISERROR(LOOKUP(B11,INDEX(Basis!$B$10:$D$12,,3),Basis!$A$10:$A$12)),"-",LOOKUP(B11,INDEX(Basis!$B$10:$D$12,,3),Basis!$A$10:$A$12))</f>
        <v>-</v>
      </c>
      <c r="P11" s="8"/>
      <c r="Q11" s="15">
        <f t="shared" si="1"/>
        <v>10100010100000100</v>
      </c>
      <c r="R11" s="15">
        <f t="shared" si="2"/>
        <v>0</v>
      </c>
      <c r="S11" s="15">
        <f t="shared" si="2"/>
        <v>10000000000000000</v>
      </c>
      <c r="T11" s="15">
        <f t="shared" si="2"/>
        <v>100000000000000</v>
      </c>
      <c r="U11" s="15">
        <f t="shared" si="2"/>
        <v>0</v>
      </c>
      <c r="V11" s="15">
        <f t="shared" si="2"/>
        <v>10000000000</v>
      </c>
      <c r="W11" s="15">
        <f t="shared" si="2"/>
        <v>100000000</v>
      </c>
      <c r="X11" s="15">
        <f t="shared" si="2"/>
        <v>0</v>
      </c>
      <c r="Y11" s="15">
        <f t="shared" si="2"/>
        <v>0</v>
      </c>
      <c r="Z11" s="15">
        <f t="shared" si="2"/>
        <v>100</v>
      </c>
      <c r="AA11" s="15">
        <f t="shared" si="2"/>
        <v>0</v>
      </c>
      <c r="AB11" s="15">
        <f t="shared" si="2"/>
        <v>0</v>
      </c>
      <c r="AC11" s="2"/>
    </row>
    <row r="12" spans="1:29" ht="15">
      <c r="A12" s="19">
        <v>6</v>
      </c>
      <c r="B12" s="20">
        <f t="shared" si="0"/>
        <v>29</v>
      </c>
      <c r="C12" s="24" t="s">
        <v>44</v>
      </c>
      <c r="D12" s="46" t="s">
        <v>42</v>
      </c>
      <c r="E12" s="24">
        <v>8</v>
      </c>
      <c r="F12" s="24">
        <v>5</v>
      </c>
      <c r="G12" s="24">
        <v>0</v>
      </c>
      <c r="H12" s="24">
        <v>8</v>
      </c>
      <c r="I12" s="24">
        <v>8</v>
      </c>
      <c r="J12" s="24"/>
      <c r="K12" s="24"/>
      <c r="L12" s="24"/>
      <c r="M12" s="24"/>
      <c r="N12" s="24"/>
      <c r="O12" s="22" t="str">
        <f>IF(ISERROR(LOOKUP(B12,INDEX(Basis!$B$10:$D$12,,3),Basis!$A$10:$A$12)),"-",LOOKUP(B12,INDEX(Basis!$B$10:$D$12,,3),Basis!$A$10:$A$12))</f>
        <v>-</v>
      </c>
      <c r="Q12" s="15">
        <f t="shared" si="1"/>
        <v>300000100000000</v>
      </c>
      <c r="R12" s="15">
        <f t="shared" si="2"/>
        <v>0</v>
      </c>
      <c r="S12" s="15">
        <f t="shared" si="2"/>
        <v>0</v>
      </c>
      <c r="T12" s="15">
        <f t="shared" si="2"/>
        <v>300000000000000</v>
      </c>
      <c r="U12" s="15">
        <f t="shared" si="2"/>
        <v>0</v>
      </c>
      <c r="V12" s="15">
        <f t="shared" si="2"/>
        <v>0</v>
      </c>
      <c r="W12" s="15">
        <f t="shared" si="2"/>
        <v>100000000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C12" s="2"/>
    </row>
    <row r="13" spans="1:29" ht="15">
      <c r="A13" s="19">
        <v>7</v>
      </c>
      <c r="B13" s="20">
        <f t="shared" si="0"/>
        <v>29</v>
      </c>
      <c r="C13" s="24" t="s">
        <v>67</v>
      </c>
      <c r="D13" s="26" t="s">
        <v>47</v>
      </c>
      <c r="E13" s="24">
        <v>6</v>
      </c>
      <c r="F13" s="24">
        <v>7</v>
      </c>
      <c r="G13" s="24">
        <v>3</v>
      </c>
      <c r="H13" s="24">
        <v>6</v>
      </c>
      <c r="I13" s="24">
        <v>7</v>
      </c>
      <c r="J13" s="24"/>
      <c r="K13" s="24"/>
      <c r="L13" s="24"/>
      <c r="M13" s="24"/>
      <c r="N13" s="24"/>
      <c r="O13" s="22" t="str">
        <f>IF(ISERROR(LOOKUP(B13,INDEX(Basis!$B$10:$D$12,,3),Basis!$A$10:$A$12)),"-",LOOKUP(B13,INDEX(Basis!$B$10:$D$12,,3),Basis!$A$10:$A$12))</f>
        <v>-</v>
      </c>
      <c r="Q13" s="15">
        <f t="shared" si="1"/>
        <v>2020000010000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2000000000000</v>
      </c>
      <c r="V13" s="15">
        <f t="shared" si="2"/>
        <v>20000000000</v>
      </c>
      <c r="W13" s="15">
        <f t="shared" si="2"/>
        <v>0</v>
      </c>
      <c r="X13" s="15">
        <f t="shared" si="2"/>
        <v>0</v>
      </c>
      <c r="Y13" s="15">
        <f t="shared" si="2"/>
        <v>10000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C13" s="2"/>
    </row>
    <row r="14" spans="1:29" ht="15">
      <c r="A14" s="19">
        <v>8</v>
      </c>
      <c r="B14" s="20">
        <f t="shared" si="0"/>
        <v>22</v>
      </c>
      <c r="C14" s="24" t="s">
        <v>41</v>
      </c>
      <c r="D14" s="46" t="s">
        <v>42</v>
      </c>
      <c r="E14" s="24">
        <v>8</v>
      </c>
      <c r="F14" s="24">
        <v>0</v>
      </c>
      <c r="G14" s="24">
        <v>7</v>
      </c>
      <c r="H14" s="24">
        <v>0</v>
      </c>
      <c r="I14" s="24">
        <v>7</v>
      </c>
      <c r="J14" s="24"/>
      <c r="K14" s="24"/>
      <c r="L14" s="24"/>
      <c r="M14" s="24"/>
      <c r="N14" s="24"/>
      <c r="O14" s="22" t="str">
        <f>IF(ISERROR(LOOKUP(B14,INDEX(Basis!$B$10:$D$12,,3),Basis!$A$10:$A$12)),"-",LOOKUP(B14,INDEX(Basis!$B$10:$D$12,,3),Basis!$A$10:$A$12))</f>
        <v>-</v>
      </c>
      <c r="Q14" s="15">
        <f t="shared" si="1"/>
        <v>102000000000000</v>
      </c>
      <c r="R14" s="15">
        <f t="shared" si="2"/>
        <v>0</v>
      </c>
      <c r="S14" s="15">
        <f t="shared" si="2"/>
        <v>0</v>
      </c>
      <c r="T14" s="15">
        <f t="shared" si="2"/>
        <v>100000000000000</v>
      </c>
      <c r="U14" s="15">
        <f t="shared" si="2"/>
        <v>2000000000000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C14" s="2"/>
    </row>
    <row r="15" spans="1:28" ht="15">
      <c r="A15" s="19">
        <v>9</v>
      </c>
      <c r="B15" s="23">
        <f t="shared" si="0"/>
        <v>22</v>
      </c>
      <c r="C15" s="24" t="s">
        <v>63</v>
      </c>
      <c r="D15" s="26" t="s">
        <v>57</v>
      </c>
      <c r="E15" s="24">
        <v>3</v>
      </c>
      <c r="F15" s="24">
        <v>2</v>
      </c>
      <c r="G15" s="24">
        <v>8</v>
      </c>
      <c r="H15" s="24">
        <v>3</v>
      </c>
      <c r="I15" s="24">
        <v>6</v>
      </c>
      <c r="J15" s="24"/>
      <c r="K15" s="24"/>
      <c r="L15" s="24"/>
      <c r="M15" s="24"/>
      <c r="N15" s="24"/>
      <c r="O15" s="22" t="str">
        <f>IF(ISERROR(LOOKUP(B15,INDEX(Basis!$B$10:$D$12,,3),Basis!$A$10:$A$12)),"-",LOOKUP(B15,INDEX(Basis!$B$10:$D$12,,3),Basis!$A$10:$A$12))</f>
        <v>-</v>
      </c>
      <c r="Q15" s="15">
        <f t="shared" si="1"/>
        <v>100010000020100</v>
      </c>
      <c r="R15" s="15">
        <f t="shared" si="2"/>
        <v>0</v>
      </c>
      <c r="S15" s="15">
        <f t="shared" si="2"/>
        <v>0</v>
      </c>
      <c r="T15" s="15">
        <f t="shared" si="2"/>
        <v>100000000000000</v>
      </c>
      <c r="U15" s="15">
        <f t="shared" si="2"/>
        <v>0</v>
      </c>
      <c r="V15" s="15">
        <f t="shared" si="2"/>
        <v>10000000000</v>
      </c>
      <c r="W15" s="15">
        <f t="shared" si="2"/>
        <v>0</v>
      </c>
      <c r="X15" s="15">
        <f t="shared" si="2"/>
        <v>0</v>
      </c>
      <c r="Y15" s="15">
        <f t="shared" si="2"/>
        <v>20000</v>
      </c>
      <c r="Z15" s="15">
        <f t="shared" si="2"/>
        <v>100</v>
      </c>
      <c r="AA15" s="15">
        <f t="shared" si="2"/>
        <v>0</v>
      </c>
      <c r="AB15" s="15">
        <f t="shared" si="2"/>
        <v>0</v>
      </c>
    </row>
    <row r="16" spans="1:28" ht="15">
      <c r="A16" s="19">
        <v>10</v>
      </c>
      <c r="B16" s="20">
        <f t="shared" si="0"/>
        <v>20</v>
      </c>
      <c r="C16" s="24" t="s">
        <v>46</v>
      </c>
      <c r="D16" s="46" t="s">
        <v>48</v>
      </c>
      <c r="E16" s="24">
        <v>4</v>
      </c>
      <c r="F16" s="24">
        <v>1</v>
      </c>
      <c r="G16" s="24">
        <v>2</v>
      </c>
      <c r="H16" s="24">
        <v>9</v>
      </c>
      <c r="I16" s="24">
        <v>4</v>
      </c>
      <c r="J16" s="24"/>
      <c r="K16" s="24"/>
      <c r="L16" s="24"/>
      <c r="M16" s="24"/>
      <c r="N16" s="24"/>
      <c r="O16" s="22" t="str">
        <f>IF(ISERROR(LOOKUP(B16,INDEX(Basis!$B$10:$D$12,,3),Basis!$A$10:$A$12)),"-",LOOKUP(B16,INDEX(Basis!$B$10:$D$12,,3),Basis!$A$10:$A$12))</f>
        <v>-</v>
      </c>
      <c r="Q16" s="15">
        <f t="shared" si="1"/>
        <v>10000000002000100</v>
      </c>
      <c r="R16" s="15">
        <f t="shared" si="2"/>
        <v>0</v>
      </c>
      <c r="S16" s="15">
        <f t="shared" si="2"/>
        <v>10000000000000000</v>
      </c>
      <c r="T16" s="15">
        <f t="shared" si="2"/>
        <v>0</v>
      </c>
      <c r="U16" s="15">
        <f t="shared" si="2"/>
        <v>0</v>
      </c>
      <c r="V16" s="15">
        <f t="shared" si="2"/>
        <v>0</v>
      </c>
      <c r="W16" s="15">
        <f t="shared" si="2"/>
        <v>0</v>
      </c>
      <c r="X16" s="15">
        <f t="shared" si="2"/>
        <v>2000000</v>
      </c>
      <c r="Y16" s="15">
        <f t="shared" si="2"/>
        <v>0</v>
      </c>
      <c r="Z16" s="15">
        <f t="shared" si="2"/>
        <v>100</v>
      </c>
      <c r="AA16" s="15">
        <f t="shared" si="2"/>
        <v>1</v>
      </c>
      <c r="AB16" s="15">
        <f t="shared" si="2"/>
        <v>0</v>
      </c>
    </row>
    <row r="17" spans="1:28" ht="15">
      <c r="A17" s="19">
        <v>11</v>
      </c>
      <c r="B17" s="20">
        <f t="shared" si="0"/>
        <v>11</v>
      </c>
      <c r="C17" s="24" t="s">
        <v>78</v>
      </c>
      <c r="D17" s="26" t="s">
        <v>77</v>
      </c>
      <c r="E17" s="24">
        <v>8</v>
      </c>
      <c r="F17" s="24">
        <v>3</v>
      </c>
      <c r="G17" s="24">
        <v>0</v>
      </c>
      <c r="H17" s="24">
        <v>0</v>
      </c>
      <c r="I17" s="24"/>
      <c r="J17" s="24"/>
      <c r="K17" s="24"/>
      <c r="L17" s="24"/>
      <c r="M17" s="24"/>
      <c r="N17" s="24"/>
      <c r="O17" s="22" t="str">
        <f>IF(ISERROR(LOOKUP(B17,INDEX(Basis!$B$10:$D$12,,3),Basis!$A$10:$A$12)),"-",LOOKUP(B17,INDEX(Basis!$B$10:$D$12,,3),Basis!$A$10:$A$12))</f>
        <v>-</v>
      </c>
      <c r="Q17" s="15">
        <f t="shared" si="1"/>
        <v>100000000010000</v>
      </c>
      <c r="R17" s="15">
        <f aca="true" t="shared" si="3" ref="R17:AB26">COUNTIF($E17:$N17,R$6)*R$5</f>
        <v>0</v>
      </c>
      <c r="S17" s="15">
        <f t="shared" si="3"/>
        <v>0</v>
      </c>
      <c r="T17" s="15">
        <f t="shared" si="3"/>
        <v>100000000000000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10000</v>
      </c>
      <c r="Z17" s="15">
        <f t="shared" si="3"/>
        <v>0</v>
      </c>
      <c r="AA17" s="15">
        <f t="shared" si="3"/>
        <v>0</v>
      </c>
      <c r="AB17" s="15">
        <f t="shared" si="3"/>
        <v>0</v>
      </c>
    </row>
    <row r="18" spans="1:28" ht="15">
      <c r="A18" s="19">
        <v>12</v>
      </c>
      <c r="B18" s="20">
        <f t="shared" si="0"/>
        <v>5</v>
      </c>
      <c r="C18" s="30" t="s">
        <v>100</v>
      </c>
      <c r="D18" s="31" t="s">
        <v>101</v>
      </c>
      <c r="E18" s="24">
        <v>0</v>
      </c>
      <c r="F18" s="24">
        <v>0</v>
      </c>
      <c r="G18" s="24">
        <v>0</v>
      </c>
      <c r="H18" s="24">
        <v>2</v>
      </c>
      <c r="I18" s="24">
        <v>3</v>
      </c>
      <c r="J18" s="24"/>
      <c r="K18" s="24"/>
      <c r="L18" s="24"/>
      <c r="M18" s="24"/>
      <c r="N18" s="24"/>
      <c r="O18" s="22" t="str">
        <f>IF(ISERROR(LOOKUP(B18,INDEX(Basis!$B$10:$D$12,,3),Basis!$A$10:$A$12)),"-",LOOKUP(B18,INDEX(Basis!$B$10:$D$12,,3),Basis!$A$10:$A$12))</f>
        <v>-</v>
      </c>
      <c r="Q18" s="15">
        <f t="shared" si="1"/>
        <v>10100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3"/>
        <v>0</v>
      </c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10000</v>
      </c>
      <c r="Z18" s="15">
        <f t="shared" si="3"/>
        <v>100</v>
      </c>
      <c r="AA18" s="15">
        <f t="shared" si="3"/>
        <v>0</v>
      </c>
      <c r="AB18" s="15">
        <f t="shared" si="3"/>
        <v>0</v>
      </c>
    </row>
    <row r="19" spans="1:28" ht="15">
      <c r="A19" s="19">
        <v>13</v>
      </c>
      <c r="B19" s="20">
        <f t="shared" si="0"/>
        <v>0</v>
      </c>
      <c r="C19" s="24" t="s">
        <v>62</v>
      </c>
      <c r="D19" s="46" t="s">
        <v>60</v>
      </c>
      <c r="E19" s="24">
        <v>0</v>
      </c>
      <c r="F19" s="24">
        <v>0</v>
      </c>
      <c r="G19" s="24">
        <v>0</v>
      </c>
      <c r="H19" s="24">
        <v>0</v>
      </c>
      <c r="I19" s="24"/>
      <c r="J19" s="24"/>
      <c r="K19" s="24"/>
      <c r="L19" s="24"/>
      <c r="M19" s="24"/>
      <c r="N19" s="24"/>
      <c r="O19" s="22" t="str">
        <f>IF(ISERROR(LOOKUP(B19,INDEX(Basis!$B$10:$D$12,,3),Basis!$A$10:$A$12)),"-",LOOKUP(B19,INDEX(Basis!$B$10:$D$12,,3),Basis!$A$10:$A$12))</f>
        <v>-</v>
      </c>
      <c r="Q19" s="15">
        <f t="shared" si="1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  <c r="AB19" s="15">
        <f t="shared" si="3"/>
        <v>0</v>
      </c>
    </row>
    <row r="20" spans="1:28" ht="15">
      <c r="A20" s="19">
        <v>14</v>
      </c>
      <c r="B20" s="20">
        <f t="shared" si="0"/>
        <v>0</v>
      </c>
      <c r="C20" s="24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2" t="str">
        <f>IF(ISERROR(LOOKUP(B20,INDEX(Basis!$B$10:$D$12,,3),Basis!$A$10:$A$12)),"-",LOOKUP(B20,INDEX(Basis!$B$10:$D$12,,3),Basis!$A$10:$A$12))</f>
        <v>-</v>
      </c>
      <c r="Q20" s="15">
        <f t="shared" si="1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</row>
    <row r="21" spans="1:28" ht="15">
      <c r="A21" s="19">
        <v>15</v>
      </c>
      <c r="B21" s="20">
        <f t="shared" si="0"/>
        <v>0</v>
      </c>
      <c r="C21" s="24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2" t="str">
        <f>IF(ISERROR(LOOKUP(B21,INDEX(Basis!$B$10:$D$12,,3),Basis!$A$10:$A$12)),"-",LOOKUP(B21,INDEX(Basis!$B$10:$D$12,,3),Basis!$A$10:$A$12))</f>
        <v>-</v>
      </c>
      <c r="Q21" s="15">
        <f t="shared" si="1"/>
        <v>0</v>
      </c>
      <c r="R21" s="15">
        <f t="shared" si="3"/>
        <v>0</v>
      </c>
      <c r="S21" s="15">
        <f t="shared" si="3"/>
        <v>0</v>
      </c>
      <c r="T21" s="15">
        <f t="shared" si="3"/>
        <v>0</v>
      </c>
      <c r="U21" s="15">
        <f t="shared" si="3"/>
        <v>0</v>
      </c>
      <c r="V21" s="15">
        <f t="shared" si="3"/>
        <v>0</v>
      </c>
      <c r="W21" s="15">
        <f t="shared" si="3"/>
        <v>0</v>
      </c>
      <c r="X21" s="15">
        <f t="shared" si="3"/>
        <v>0</v>
      </c>
      <c r="Y21" s="15">
        <f t="shared" si="3"/>
        <v>0</v>
      </c>
      <c r="Z21" s="15">
        <f t="shared" si="3"/>
        <v>0</v>
      </c>
      <c r="AA21" s="15">
        <f t="shared" si="3"/>
        <v>0</v>
      </c>
      <c r="AB21" s="15">
        <f t="shared" si="3"/>
        <v>0</v>
      </c>
    </row>
    <row r="22" spans="1:28" ht="15">
      <c r="A22" s="19">
        <v>16</v>
      </c>
      <c r="B22" s="20">
        <f t="shared" si="0"/>
        <v>0</v>
      </c>
      <c r="C22" s="24"/>
      <c r="D22" s="2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2" t="str">
        <f>IF(ISERROR(LOOKUP(B22,INDEX(Basis!$B$10:$D$12,,3),Basis!$A$10:$A$12)),"-",LOOKUP(B22,INDEX(Basis!$B$10:$D$12,,3),Basis!$A$10:$A$12))</f>
        <v>-</v>
      </c>
      <c r="Q22" s="15">
        <f t="shared" si="1"/>
        <v>0</v>
      </c>
      <c r="R22" s="15">
        <f t="shared" si="3"/>
        <v>0</v>
      </c>
      <c r="S22" s="15">
        <f t="shared" si="3"/>
        <v>0</v>
      </c>
      <c r="T22" s="15">
        <f t="shared" si="3"/>
        <v>0</v>
      </c>
      <c r="U22" s="15">
        <f t="shared" si="3"/>
        <v>0</v>
      </c>
      <c r="V22" s="15">
        <f t="shared" si="3"/>
        <v>0</v>
      </c>
      <c r="W22" s="15">
        <f t="shared" si="3"/>
        <v>0</v>
      </c>
      <c r="X22" s="15">
        <f t="shared" si="3"/>
        <v>0</v>
      </c>
      <c r="Y22" s="15">
        <f t="shared" si="3"/>
        <v>0</v>
      </c>
      <c r="Z22" s="15">
        <f t="shared" si="3"/>
        <v>0</v>
      </c>
      <c r="AA22" s="15">
        <f t="shared" si="3"/>
        <v>0</v>
      </c>
      <c r="AB22" s="15">
        <f t="shared" si="3"/>
        <v>0</v>
      </c>
    </row>
    <row r="23" spans="1:28" ht="15">
      <c r="A23" s="19">
        <v>17</v>
      </c>
      <c r="B23" s="20">
        <f t="shared" si="0"/>
        <v>0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 t="str">
        <f>IF(ISERROR(LOOKUP(B23,INDEX(Basis!$B$10:$D$12,,3),Basis!$A$10:$A$12)),"-",LOOKUP(B23,INDEX(Basis!$B$10:$D$12,,3),Basis!$A$10:$A$12))</f>
        <v>-</v>
      </c>
      <c r="Q23" s="15">
        <f t="shared" si="1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</row>
    <row r="24" spans="1:28" ht="15">
      <c r="A24" s="19">
        <v>18</v>
      </c>
      <c r="B24" s="20">
        <f t="shared" si="0"/>
        <v>0</v>
      </c>
      <c r="C24" s="24"/>
      <c r="D24" s="2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 t="str">
        <f>IF(ISERROR(LOOKUP(B24,INDEX(Basis!$B$10:$D$12,,3),Basis!$A$10:$A$12)),"-",LOOKUP(B24,INDEX(Basis!$B$10:$D$12,,3),Basis!$A$10:$A$12))</f>
        <v>-</v>
      </c>
      <c r="Q24" s="15">
        <f t="shared" si="1"/>
        <v>0</v>
      </c>
      <c r="R24" s="15">
        <f t="shared" si="3"/>
        <v>0</v>
      </c>
      <c r="S24" s="15">
        <f t="shared" si="3"/>
        <v>0</v>
      </c>
      <c r="T24" s="15">
        <f t="shared" si="3"/>
        <v>0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0</v>
      </c>
      <c r="Z24" s="15">
        <f t="shared" si="3"/>
        <v>0</v>
      </c>
      <c r="AA24" s="15">
        <f t="shared" si="3"/>
        <v>0</v>
      </c>
      <c r="AB24" s="15">
        <f t="shared" si="3"/>
        <v>0</v>
      </c>
    </row>
    <row r="25" spans="1:28" ht="15">
      <c r="A25" s="19">
        <v>19</v>
      </c>
      <c r="B25" s="20">
        <f t="shared" si="0"/>
        <v>0</v>
      </c>
      <c r="C25" s="24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2" t="str">
        <f>IF(ISERROR(LOOKUP(B25,INDEX(Basis!$B$10:$D$12,,3),Basis!$A$10:$A$12)),"-",LOOKUP(B25,INDEX(Basis!$B$10:$D$12,,3),Basis!$A$10:$A$12))</f>
        <v>-</v>
      </c>
      <c r="Q25" s="15">
        <f t="shared" si="1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0</v>
      </c>
      <c r="V25" s="15">
        <f t="shared" si="3"/>
        <v>0</v>
      </c>
      <c r="W25" s="15">
        <f t="shared" si="3"/>
        <v>0</v>
      </c>
      <c r="X25" s="15">
        <f t="shared" si="3"/>
        <v>0</v>
      </c>
      <c r="Y25" s="15">
        <f t="shared" si="3"/>
        <v>0</v>
      </c>
      <c r="Z25" s="15">
        <f t="shared" si="3"/>
        <v>0</v>
      </c>
      <c r="AA25" s="15">
        <f t="shared" si="3"/>
        <v>0</v>
      </c>
      <c r="AB25" s="15">
        <f t="shared" si="3"/>
        <v>0</v>
      </c>
    </row>
    <row r="26" spans="1:28" ht="15">
      <c r="A26" s="19">
        <v>20</v>
      </c>
      <c r="B26" s="20">
        <f t="shared" si="0"/>
        <v>0</v>
      </c>
      <c r="C26" s="24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2" t="str">
        <f>IF(ISERROR(LOOKUP(B26,INDEX(Basis!$B$10:$D$12,,3),Basis!$A$10:$A$12)),"-",LOOKUP(B26,INDEX(Basis!$B$10:$D$12,,3),Basis!$A$10:$A$12))</f>
        <v>-</v>
      </c>
      <c r="Q26" s="15">
        <f t="shared" si="1"/>
        <v>0</v>
      </c>
      <c r="R26" s="15">
        <f t="shared" si="3"/>
        <v>0</v>
      </c>
      <c r="S26" s="15">
        <f t="shared" si="3"/>
        <v>0</v>
      </c>
      <c r="T26" s="15">
        <f t="shared" si="3"/>
        <v>0</v>
      </c>
      <c r="U26" s="15">
        <f t="shared" si="3"/>
        <v>0</v>
      </c>
      <c r="V26" s="15">
        <f t="shared" si="3"/>
        <v>0</v>
      </c>
      <c r="W26" s="15">
        <f t="shared" si="3"/>
        <v>0</v>
      </c>
      <c r="X26" s="15">
        <f t="shared" si="3"/>
        <v>0</v>
      </c>
      <c r="Y26" s="15">
        <f t="shared" si="3"/>
        <v>0</v>
      </c>
      <c r="Z26" s="15">
        <f t="shared" si="3"/>
        <v>0</v>
      </c>
      <c r="AA26" s="15">
        <f t="shared" si="3"/>
        <v>0</v>
      </c>
      <c r="AB26" s="15">
        <f t="shared" si="3"/>
        <v>0</v>
      </c>
    </row>
    <row r="27" spans="1:28" ht="15">
      <c r="A27" s="19">
        <v>21</v>
      </c>
      <c r="B27" s="20">
        <f t="shared" si="0"/>
        <v>0</v>
      </c>
      <c r="C27" s="24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2" t="str">
        <f>IF(ISERROR(LOOKUP(B27,INDEX(Basis!$B$10:$D$12,,3),Basis!$A$10:$A$12)),"-",LOOKUP(B27,INDEX(Basis!$B$10:$D$12,,3),Basis!$A$10:$A$12))</f>
        <v>-</v>
      </c>
      <c r="Q27" s="15">
        <f t="shared" si="1"/>
        <v>0</v>
      </c>
      <c r="R27" s="15">
        <f aca="true" t="shared" si="4" ref="R27:AB36">COUNTIF($E27:$N27,R$6)*R$5</f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0</v>
      </c>
      <c r="X27" s="15">
        <f t="shared" si="4"/>
        <v>0</v>
      </c>
      <c r="Y27" s="15">
        <f t="shared" si="4"/>
        <v>0</v>
      </c>
      <c r="Z27" s="15">
        <f t="shared" si="4"/>
        <v>0</v>
      </c>
      <c r="AA27" s="15">
        <f t="shared" si="4"/>
        <v>0</v>
      </c>
      <c r="AB27" s="15">
        <f t="shared" si="4"/>
        <v>0</v>
      </c>
    </row>
    <row r="28" spans="1:28" ht="15">
      <c r="A28" s="19">
        <v>22</v>
      </c>
      <c r="B28" s="20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2" t="str">
        <f>IF(ISERROR(LOOKUP(B28,INDEX(Basis!$B$10:$D$12,,3),Basis!$A$10:$A$12)),"-",LOOKUP(B28,INDEX(Basis!$B$10:$D$12,,3),Basis!$A$10:$A$12))</f>
        <v>-</v>
      </c>
      <c r="Q28" s="15">
        <f t="shared" si="1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</row>
    <row r="29" spans="1:28" ht="15">
      <c r="A29" s="19">
        <v>23</v>
      </c>
      <c r="B29" s="20">
        <f t="shared" si="0"/>
        <v>0</v>
      </c>
      <c r="C29" s="24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2" t="str">
        <f>IF(ISERROR(LOOKUP(B29,INDEX(Basis!$B$10:$D$12,,3),Basis!$A$10:$A$12)),"-",LOOKUP(B29,INDEX(Basis!$B$10:$D$12,,3),Basis!$A$10:$A$12))</f>
        <v>-</v>
      </c>
      <c r="Q29" s="15">
        <f t="shared" si="1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</row>
    <row r="30" spans="1:28" ht="15">
      <c r="A30" s="19">
        <v>24</v>
      </c>
      <c r="B30" s="20">
        <f t="shared" si="0"/>
        <v>0</v>
      </c>
      <c r="C30" s="24"/>
      <c r="D30" s="26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2" t="str">
        <f>IF(ISERROR(LOOKUP(B30,INDEX(Basis!$B$10:$D$12,,3),Basis!$A$10:$A$12)),"-",LOOKUP(B30,INDEX(Basis!$B$10:$D$12,,3),Basis!$A$10:$A$12))</f>
        <v>-</v>
      </c>
      <c r="Q30" s="15">
        <f t="shared" si="1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</row>
    <row r="31" spans="1:28" ht="15">
      <c r="A31" s="19">
        <v>25</v>
      </c>
      <c r="B31" s="23">
        <f t="shared" si="0"/>
        <v>0</v>
      </c>
      <c r="C31" s="24"/>
      <c r="D31" s="26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2" t="str">
        <f>IF(ISERROR(LOOKUP(B31,INDEX(Basis!$B$10:$D$12,,3),Basis!$A$10:$A$12)),"-",LOOKUP(B31,INDEX(Basis!$B$10:$D$12,,3),Basis!$A$10:$A$12))</f>
        <v>-</v>
      </c>
      <c r="Q31" s="15">
        <f t="shared" si="1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si="4"/>
        <v>0</v>
      </c>
      <c r="W31" s="15">
        <f t="shared" si="4"/>
        <v>0</v>
      </c>
      <c r="X31" s="15">
        <f t="shared" si="4"/>
        <v>0</v>
      </c>
      <c r="Y31" s="15">
        <f t="shared" si="4"/>
        <v>0</v>
      </c>
      <c r="Z31" s="15">
        <f t="shared" si="4"/>
        <v>0</v>
      </c>
      <c r="AA31" s="15">
        <f t="shared" si="4"/>
        <v>0</v>
      </c>
      <c r="AB31" s="15">
        <f t="shared" si="4"/>
        <v>0</v>
      </c>
    </row>
    <row r="32" spans="1:28" ht="15">
      <c r="A32" s="19">
        <v>26</v>
      </c>
      <c r="B32" s="20">
        <f t="shared" si="0"/>
        <v>0</v>
      </c>
      <c r="C32" s="24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2" t="str">
        <f>IF(ISERROR(LOOKUP(B32,INDEX(Basis!$B$10:$D$12,,3),Basis!$A$10:$A$12)),"-",LOOKUP(B32,INDEX(Basis!$B$10:$D$12,,3),Basis!$A$10:$A$12))</f>
        <v>-</v>
      </c>
      <c r="Q32" s="15">
        <f t="shared" si="1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</row>
    <row r="33" spans="1:28" ht="15">
      <c r="A33" s="19">
        <v>27</v>
      </c>
      <c r="B33" s="20">
        <f t="shared" si="0"/>
        <v>0</v>
      </c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2" t="str">
        <f>IF(ISERROR(LOOKUP(B33,INDEX(Basis!$B$10:$D$12,,3),Basis!$A$10:$A$12)),"-",LOOKUP(B33,INDEX(Basis!$B$10:$D$12,,3),Basis!$A$10:$A$12))</f>
        <v>-</v>
      </c>
      <c r="Q33" s="15">
        <f t="shared" si="1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 t="shared" si="4"/>
        <v>0</v>
      </c>
      <c r="AB33" s="15">
        <f t="shared" si="4"/>
        <v>0</v>
      </c>
    </row>
    <row r="34" spans="1:28" ht="15">
      <c r="A34" s="19">
        <v>28</v>
      </c>
      <c r="B34" s="20">
        <f t="shared" si="0"/>
        <v>0</v>
      </c>
      <c r="C34" s="24"/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 t="str">
        <f>IF(ISERROR(LOOKUP(B34,INDEX(Basis!$B$10:$D$12,,3),Basis!$A$10:$A$12)),"-",LOOKUP(B34,INDEX(Basis!$B$10:$D$12,,3),Basis!$A$10:$A$12))</f>
        <v>-</v>
      </c>
      <c r="Q34" s="15">
        <f t="shared" si="1"/>
        <v>0</v>
      </c>
      <c r="R34" s="15">
        <f t="shared" si="4"/>
        <v>0</v>
      </c>
      <c r="S34" s="15">
        <f t="shared" si="4"/>
        <v>0</v>
      </c>
      <c r="T34" s="15">
        <f t="shared" si="4"/>
        <v>0</v>
      </c>
      <c r="U34" s="15">
        <f t="shared" si="4"/>
        <v>0</v>
      </c>
      <c r="V34" s="15">
        <f t="shared" si="4"/>
        <v>0</v>
      </c>
      <c r="W34" s="15">
        <f t="shared" si="4"/>
        <v>0</v>
      </c>
      <c r="X34" s="15">
        <f t="shared" si="4"/>
        <v>0</v>
      </c>
      <c r="Y34" s="15">
        <f t="shared" si="4"/>
        <v>0</v>
      </c>
      <c r="Z34" s="15">
        <f t="shared" si="4"/>
        <v>0</v>
      </c>
      <c r="AA34" s="15">
        <f t="shared" si="4"/>
        <v>0</v>
      </c>
      <c r="AB34" s="15">
        <f t="shared" si="4"/>
        <v>0</v>
      </c>
    </row>
    <row r="35" spans="1:28" ht="15">
      <c r="A35" s="19">
        <v>29</v>
      </c>
      <c r="B35" s="20">
        <f t="shared" si="0"/>
        <v>0</v>
      </c>
      <c r="C35" s="24"/>
      <c r="D35" s="2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2" t="str">
        <f>IF(ISERROR(LOOKUP(B35,INDEX(Basis!$B$10:$D$12,,3),Basis!$A$10:$A$12)),"-",LOOKUP(B35,INDEX(Basis!$B$10:$D$12,,3),Basis!$A$10:$A$12))</f>
        <v>-</v>
      </c>
      <c r="Q35" s="15">
        <f t="shared" si="1"/>
        <v>0</v>
      </c>
      <c r="R35" s="15">
        <f t="shared" si="4"/>
        <v>0</v>
      </c>
      <c r="S35" s="15">
        <f t="shared" si="4"/>
        <v>0</v>
      </c>
      <c r="T35" s="15">
        <f t="shared" si="4"/>
        <v>0</v>
      </c>
      <c r="U35" s="15">
        <f t="shared" si="4"/>
        <v>0</v>
      </c>
      <c r="V35" s="15">
        <f t="shared" si="4"/>
        <v>0</v>
      </c>
      <c r="W35" s="15">
        <f t="shared" si="4"/>
        <v>0</v>
      </c>
      <c r="X35" s="15">
        <f t="shared" si="4"/>
        <v>0</v>
      </c>
      <c r="Y35" s="15">
        <f t="shared" si="4"/>
        <v>0</v>
      </c>
      <c r="Z35" s="15">
        <f t="shared" si="4"/>
        <v>0</v>
      </c>
      <c r="AA35" s="15">
        <f t="shared" si="4"/>
        <v>0</v>
      </c>
      <c r="AB35" s="15">
        <f t="shared" si="4"/>
        <v>0</v>
      </c>
    </row>
    <row r="36" spans="1:28" ht="15">
      <c r="A36" s="19">
        <v>30</v>
      </c>
      <c r="B36" s="20">
        <f t="shared" si="0"/>
        <v>0</v>
      </c>
      <c r="C36" s="24"/>
      <c r="D36" s="3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 t="str">
        <f>IF(ISERROR(LOOKUP(B36,INDEX(Basis!$B$10:$D$12,,3),Basis!$A$10:$A$12)),"-",LOOKUP(B36,INDEX(Basis!$B$10:$D$12,,3),Basis!$A$10:$A$12))</f>
        <v>-</v>
      </c>
      <c r="Q36" s="15">
        <f t="shared" si="1"/>
        <v>0</v>
      </c>
      <c r="R36" s="15">
        <f t="shared" si="4"/>
        <v>0</v>
      </c>
      <c r="S36" s="15">
        <f t="shared" si="4"/>
        <v>0</v>
      </c>
      <c r="T36" s="15">
        <f t="shared" si="4"/>
        <v>0</v>
      </c>
      <c r="U36" s="15">
        <f t="shared" si="4"/>
        <v>0</v>
      </c>
      <c r="V36" s="15">
        <f t="shared" si="4"/>
        <v>0</v>
      </c>
      <c r="W36" s="15">
        <f t="shared" si="4"/>
        <v>0</v>
      </c>
      <c r="X36" s="15">
        <f t="shared" si="4"/>
        <v>0</v>
      </c>
      <c r="Y36" s="15">
        <f t="shared" si="4"/>
        <v>0</v>
      </c>
      <c r="Z36" s="15">
        <f t="shared" si="4"/>
        <v>0</v>
      </c>
      <c r="AA36" s="15">
        <f t="shared" si="4"/>
        <v>0</v>
      </c>
      <c r="AB36" s="15">
        <f t="shared" si="4"/>
        <v>0</v>
      </c>
    </row>
    <row r="37" spans="1:28" ht="15">
      <c r="A37" s="19">
        <v>31</v>
      </c>
      <c r="B37" s="20">
        <f t="shared" si="0"/>
        <v>0</v>
      </c>
      <c r="C37" s="24"/>
      <c r="D37" s="26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 t="str">
        <f>IF(ISERROR(LOOKUP(B37,INDEX(Basis!$B$10:$D$12,,3),Basis!$A$10:$A$12)),"-",LOOKUP(B37,INDEX(Basis!$B$10:$D$12,,3),Basis!$A$10:$A$12))</f>
        <v>-</v>
      </c>
      <c r="Q37" s="15">
        <f t="shared" si="1"/>
        <v>0</v>
      </c>
      <c r="R37" s="15">
        <f aca="true" t="shared" si="5" ref="R37:AB46">COUNTIF($E37:$N37,R$6)*R$5</f>
        <v>0</v>
      </c>
      <c r="S37" s="15">
        <f t="shared" si="5"/>
        <v>0</v>
      </c>
      <c r="T37" s="15">
        <f t="shared" si="5"/>
        <v>0</v>
      </c>
      <c r="U37" s="15">
        <f t="shared" si="5"/>
        <v>0</v>
      </c>
      <c r="V37" s="15">
        <f t="shared" si="5"/>
        <v>0</v>
      </c>
      <c r="W37" s="15">
        <f t="shared" si="5"/>
        <v>0</v>
      </c>
      <c r="X37" s="15">
        <f t="shared" si="5"/>
        <v>0</v>
      </c>
      <c r="Y37" s="15">
        <f t="shared" si="5"/>
        <v>0</v>
      </c>
      <c r="Z37" s="15">
        <f t="shared" si="5"/>
        <v>0</v>
      </c>
      <c r="AA37" s="15">
        <f t="shared" si="5"/>
        <v>0</v>
      </c>
      <c r="AB37" s="15">
        <f t="shared" si="5"/>
        <v>0</v>
      </c>
    </row>
    <row r="38" spans="1:28" ht="15">
      <c r="A38" s="19">
        <v>32</v>
      </c>
      <c r="B38" s="20">
        <f t="shared" si="0"/>
        <v>0</v>
      </c>
      <c r="C38" s="24"/>
      <c r="D38" s="2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 t="str">
        <f>IF(ISERROR(LOOKUP(B38,INDEX(Basis!$B$10:$D$12,,3),Basis!$A$10:$A$12)),"-",LOOKUP(B38,INDEX(Basis!$B$10:$D$12,,3),Basis!$A$10:$A$12))</f>
        <v>-</v>
      </c>
      <c r="Q38" s="15">
        <f t="shared" si="1"/>
        <v>0</v>
      </c>
      <c r="R38" s="15">
        <f t="shared" si="5"/>
        <v>0</v>
      </c>
      <c r="S38" s="15">
        <f t="shared" si="5"/>
        <v>0</v>
      </c>
      <c r="T38" s="15">
        <f t="shared" si="5"/>
        <v>0</v>
      </c>
      <c r="U38" s="15">
        <f t="shared" si="5"/>
        <v>0</v>
      </c>
      <c r="V38" s="15">
        <f t="shared" si="5"/>
        <v>0</v>
      </c>
      <c r="W38" s="15">
        <f t="shared" si="5"/>
        <v>0</v>
      </c>
      <c r="X38" s="15">
        <f t="shared" si="5"/>
        <v>0</v>
      </c>
      <c r="Y38" s="15">
        <f t="shared" si="5"/>
        <v>0</v>
      </c>
      <c r="Z38" s="15">
        <f t="shared" si="5"/>
        <v>0</v>
      </c>
      <c r="AA38" s="15">
        <f t="shared" si="5"/>
        <v>0</v>
      </c>
      <c r="AB38" s="15">
        <f t="shared" si="5"/>
        <v>0</v>
      </c>
    </row>
    <row r="39" spans="1:28" ht="15">
      <c r="A39" s="19">
        <v>33</v>
      </c>
      <c r="B39" s="20">
        <f aca="true" t="shared" si="6" ref="B39:B56">SUM(E39:N39)</f>
        <v>0</v>
      </c>
      <c r="C39" s="24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 t="str">
        <f>IF(ISERROR(LOOKUP(B39,INDEX(Basis!$B$10:$D$12,,3),Basis!$A$10:$A$12)),"-",LOOKUP(B39,INDEX(Basis!$B$10:$D$12,,3),Basis!$A$10:$A$12))</f>
        <v>-</v>
      </c>
      <c r="Q39" s="15">
        <f aca="true" t="shared" si="7" ref="Q39:Q70">SUM(R39:AB39)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 t="shared" si="5"/>
        <v>0</v>
      </c>
      <c r="V39" s="15">
        <f t="shared" si="5"/>
        <v>0</v>
      </c>
      <c r="W39" s="15">
        <f t="shared" si="5"/>
        <v>0</v>
      </c>
      <c r="X39" s="15">
        <f t="shared" si="5"/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</row>
    <row r="40" spans="1:28" ht="15">
      <c r="A40" s="19">
        <v>34</v>
      </c>
      <c r="B40" s="20">
        <f t="shared" si="6"/>
        <v>0</v>
      </c>
      <c r="C40" s="24"/>
      <c r="D40" s="2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 t="str">
        <f>IF(ISERROR(LOOKUP(B40,INDEX(Basis!$B$10:$D$12,,3),Basis!$A$10:$A$12)),"-",LOOKUP(B40,INDEX(Basis!$B$10:$D$12,,3),Basis!$A$10:$A$12))</f>
        <v>-</v>
      </c>
      <c r="Q40" s="15">
        <f t="shared" si="7"/>
        <v>0</v>
      </c>
      <c r="R40" s="15">
        <f t="shared" si="5"/>
        <v>0</v>
      </c>
      <c r="S40" s="15">
        <f t="shared" si="5"/>
        <v>0</v>
      </c>
      <c r="T40" s="15">
        <f t="shared" si="5"/>
        <v>0</v>
      </c>
      <c r="U40" s="15">
        <f t="shared" si="5"/>
        <v>0</v>
      </c>
      <c r="V40" s="15">
        <f t="shared" si="5"/>
        <v>0</v>
      </c>
      <c r="W40" s="15">
        <f t="shared" si="5"/>
        <v>0</v>
      </c>
      <c r="X40" s="15">
        <f t="shared" si="5"/>
        <v>0</v>
      </c>
      <c r="Y40" s="15">
        <f t="shared" si="5"/>
        <v>0</v>
      </c>
      <c r="Z40" s="15">
        <f t="shared" si="5"/>
        <v>0</v>
      </c>
      <c r="AA40" s="15">
        <f t="shared" si="5"/>
        <v>0</v>
      </c>
      <c r="AB40" s="15">
        <f t="shared" si="5"/>
        <v>0</v>
      </c>
    </row>
    <row r="41" spans="1:28" ht="15">
      <c r="A41" s="19">
        <v>35</v>
      </c>
      <c r="B41" s="20">
        <f t="shared" si="6"/>
        <v>0</v>
      </c>
      <c r="C41" s="24"/>
      <c r="D41" s="26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 t="str">
        <f>IF(ISERROR(LOOKUP(B41,INDEX(Basis!$B$10:$D$12,,3),Basis!$A$10:$A$12)),"-",LOOKUP(B41,INDEX(Basis!$B$10:$D$12,,3),Basis!$A$10:$A$12))</f>
        <v>-</v>
      </c>
      <c r="Q41" s="15">
        <f t="shared" si="7"/>
        <v>0</v>
      </c>
      <c r="R41" s="15">
        <f t="shared" si="5"/>
        <v>0</v>
      </c>
      <c r="S41" s="15">
        <f t="shared" si="5"/>
        <v>0</v>
      </c>
      <c r="T41" s="15">
        <f t="shared" si="5"/>
        <v>0</v>
      </c>
      <c r="U41" s="15">
        <f t="shared" si="5"/>
        <v>0</v>
      </c>
      <c r="V41" s="15">
        <f t="shared" si="5"/>
        <v>0</v>
      </c>
      <c r="W41" s="15">
        <f t="shared" si="5"/>
        <v>0</v>
      </c>
      <c r="X41" s="15">
        <f t="shared" si="5"/>
        <v>0</v>
      </c>
      <c r="Y41" s="15">
        <f t="shared" si="5"/>
        <v>0</v>
      </c>
      <c r="Z41" s="15">
        <f t="shared" si="5"/>
        <v>0</v>
      </c>
      <c r="AA41" s="15">
        <f t="shared" si="5"/>
        <v>0</v>
      </c>
      <c r="AB41" s="15">
        <f t="shared" si="5"/>
        <v>0</v>
      </c>
    </row>
    <row r="42" spans="1:28" ht="15">
      <c r="A42" s="19">
        <v>36</v>
      </c>
      <c r="B42" s="20">
        <f t="shared" si="6"/>
        <v>0</v>
      </c>
      <c r="C42" s="24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 t="str">
        <f>IF(ISERROR(LOOKUP(B42,INDEX(Basis!$B$10:$D$12,,3),Basis!$A$10:$A$12)),"-",LOOKUP(B42,INDEX(Basis!$B$10:$D$12,,3),Basis!$A$10:$A$12))</f>
        <v>-</v>
      </c>
      <c r="Q42" s="15">
        <f t="shared" si="7"/>
        <v>0</v>
      </c>
      <c r="R42" s="15">
        <f t="shared" si="5"/>
        <v>0</v>
      </c>
      <c r="S42" s="15">
        <f t="shared" si="5"/>
        <v>0</v>
      </c>
      <c r="T42" s="15">
        <f t="shared" si="5"/>
        <v>0</v>
      </c>
      <c r="U42" s="15">
        <f t="shared" si="5"/>
        <v>0</v>
      </c>
      <c r="V42" s="15">
        <f t="shared" si="5"/>
        <v>0</v>
      </c>
      <c r="W42" s="15">
        <f t="shared" si="5"/>
        <v>0</v>
      </c>
      <c r="X42" s="15">
        <f t="shared" si="5"/>
        <v>0</v>
      </c>
      <c r="Y42" s="15">
        <f t="shared" si="5"/>
        <v>0</v>
      </c>
      <c r="Z42" s="15">
        <f t="shared" si="5"/>
        <v>0</v>
      </c>
      <c r="AA42" s="15">
        <f t="shared" si="5"/>
        <v>0</v>
      </c>
      <c r="AB42" s="15">
        <f t="shared" si="5"/>
        <v>0</v>
      </c>
    </row>
    <row r="43" spans="1:28" ht="15">
      <c r="A43" s="19">
        <v>37</v>
      </c>
      <c r="B43" s="20">
        <f t="shared" si="6"/>
        <v>0</v>
      </c>
      <c r="C43" s="24"/>
      <c r="D43" s="26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 t="str">
        <f>IF(ISERROR(LOOKUP(B43,INDEX(Basis!$B$10:$D$12,,3),Basis!$A$10:$A$12)),"-",LOOKUP(B43,INDEX(Basis!$B$10:$D$12,,3),Basis!$A$10:$A$12))</f>
        <v>-</v>
      </c>
      <c r="Q43" s="15">
        <f t="shared" si="7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f t="shared" si="5"/>
        <v>0</v>
      </c>
      <c r="X43" s="15">
        <f t="shared" si="5"/>
        <v>0</v>
      </c>
      <c r="Y43" s="15">
        <f t="shared" si="5"/>
        <v>0</v>
      </c>
      <c r="Z43" s="15">
        <f t="shared" si="5"/>
        <v>0</v>
      </c>
      <c r="AA43" s="15">
        <f t="shared" si="5"/>
        <v>0</v>
      </c>
      <c r="AB43" s="15">
        <f t="shared" si="5"/>
        <v>0</v>
      </c>
    </row>
    <row r="44" spans="1:28" ht="15">
      <c r="A44" s="19">
        <v>38</v>
      </c>
      <c r="B44" s="20">
        <f t="shared" si="6"/>
        <v>0</v>
      </c>
      <c r="C44" s="24"/>
      <c r="D44" s="26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 t="str">
        <f>IF(ISERROR(LOOKUP(B44,INDEX(Basis!$B$10:$D$12,,3),Basis!$A$10:$A$12)),"-",LOOKUP(B44,INDEX(Basis!$B$10:$D$12,,3),Basis!$A$10:$A$12))</f>
        <v>-</v>
      </c>
      <c r="Q44" s="15">
        <f t="shared" si="7"/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0</v>
      </c>
      <c r="AB44" s="15">
        <f t="shared" si="5"/>
        <v>0</v>
      </c>
    </row>
    <row r="45" spans="1:28" ht="15">
      <c r="A45" s="19">
        <v>39</v>
      </c>
      <c r="B45" s="20">
        <f t="shared" si="6"/>
        <v>0</v>
      </c>
      <c r="C45" s="24"/>
      <c r="D45" s="26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 t="str">
        <f>IF(ISERROR(LOOKUP(B45,INDEX(Basis!$B$10:$D$12,,3),Basis!$A$10:$A$12)),"-",LOOKUP(B45,INDEX(Basis!$B$10:$D$12,,3),Basis!$A$10:$A$12))</f>
        <v>-</v>
      </c>
      <c r="Q45" s="15">
        <f t="shared" si="7"/>
        <v>0</v>
      </c>
      <c r="R45" s="15">
        <f t="shared" si="5"/>
        <v>0</v>
      </c>
      <c r="S45" s="15">
        <f t="shared" si="5"/>
        <v>0</v>
      </c>
      <c r="T45" s="15">
        <f t="shared" si="5"/>
        <v>0</v>
      </c>
      <c r="U45" s="15">
        <f t="shared" si="5"/>
        <v>0</v>
      </c>
      <c r="V45" s="15">
        <f t="shared" si="5"/>
        <v>0</v>
      </c>
      <c r="W45" s="15">
        <f t="shared" si="5"/>
        <v>0</v>
      </c>
      <c r="X45" s="15">
        <f t="shared" si="5"/>
        <v>0</v>
      </c>
      <c r="Y45" s="15">
        <f t="shared" si="5"/>
        <v>0</v>
      </c>
      <c r="Z45" s="15">
        <f t="shared" si="5"/>
        <v>0</v>
      </c>
      <c r="AA45" s="15">
        <f t="shared" si="5"/>
        <v>0</v>
      </c>
      <c r="AB45" s="15">
        <f t="shared" si="5"/>
        <v>0</v>
      </c>
    </row>
    <row r="46" spans="1:28" ht="15">
      <c r="A46" s="19">
        <v>40</v>
      </c>
      <c r="B46" s="20">
        <f t="shared" si="6"/>
        <v>0</v>
      </c>
      <c r="C46" s="24"/>
      <c r="D46" s="26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 t="str">
        <f>IF(ISERROR(LOOKUP(B46,INDEX(Basis!$B$10:$D$12,,3),Basis!$A$10:$A$12)),"-",LOOKUP(B46,INDEX(Basis!$B$10:$D$12,,3),Basis!$A$10:$A$12))</f>
        <v>-</v>
      </c>
      <c r="Q46" s="15">
        <f t="shared" si="7"/>
        <v>0</v>
      </c>
      <c r="R46" s="15">
        <f t="shared" si="5"/>
        <v>0</v>
      </c>
      <c r="S46" s="15">
        <f t="shared" si="5"/>
        <v>0</v>
      </c>
      <c r="T46" s="15">
        <f t="shared" si="5"/>
        <v>0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0</v>
      </c>
      <c r="Y46" s="15">
        <f t="shared" si="5"/>
        <v>0</v>
      </c>
      <c r="Z46" s="15">
        <f t="shared" si="5"/>
        <v>0</v>
      </c>
      <c r="AA46" s="15">
        <f t="shared" si="5"/>
        <v>0</v>
      </c>
      <c r="AB46" s="15">
        <f t="shared" si="5"/>
        <v>0</v>
      </c>
    </row>
    <row r="47" spans="1:28" ht="15">
      <c r="A47" s="19">
        <v>41</v>
      </c>
      <c r="B47" s="20">
        <f t="shared" si="6"/>
        <v>0</v>
      </c>
      <c r="C47" s="24"/>
      <c r="D47" s="26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 t="str">
        <f>IF(ISERROR(LOOKUP(B47,INDEX(Basis!$B$10:$D$12,,3),Basis!$A$10:$A$12)),"-",LOOKUP(B47,INDEX(Basis!$B$10:$D$12,,3),Basis!$A$10:$A$12))</f>
        <v>-</v>
      </c>
      <c r="Q47" s="15">
        <f t="shared" si="7"/>
        <v>0</v>
      </c>
      <c r="R47" s="15">
        <f aca="true" t="shared" si="8" ref="R47:AB56">COUNTIF($E47:$N47,R$6)*R$5</f>
        <v>0</v>
      </c>
      <c r="S47" s="15">
        <f t="shared" si="8"/>
        <v>0</v>
      </c>
      <c r="T47" s="15">
        <f t="shared" si="8"/>
        <v>0</v>
      </c>
      <c r="U47" s="15">
        <f t="shared" si="8"/>
        <v>0</v>
      </c>
      <c r="V47" s="15">
        <f t="shared" si="8"/>
        <v>0</v>
      </c>
      <c r="W47" s="15">
        <f t="shared" si="8"/>
        <v>0</v>
      </c>
      <c r="X47" s="15">
        <f t="shared" si="8"/>
        <v>0</v>
      </c>
      <c r="Y47" s="15">
        <f t="shared" si="8"/>
        <v>0</v>
      </c>
      <c r="Z47" s="15">
        <f t="shared" si="8"/>
        <v>0</v>
      </c>
      <c r="AA47" s="15">
        <f t="shared" si="8"/>
        <v>0</v>
      </c>
      <c r="AB47" s="15">
        <f t="shared" si="8"/>
        <v>0</v>
      </c>
    </row>
    <row r="48" spans="1:28" ht="15">
      <c r="A48" s="19">
        <v>42</v>
      </c>
      <c r="B48" s="20">
        <f t="shared" si="6"/>
        <v>0</v>
      </c>
      <c r="C48" s="24"/>
      <c r="D48" s="26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 t="str">
        <f>IF(ISERROR(LOOKUP(B48,INDEX(Basis!$B$10:$D$12,,3),Basis!$A$10:$A$12)),"-",LOOKUP(B48,INDEX(Basis!$B$10:$D$12,,3),Basis!$A$10:$A$12))</f>
        <v>-</v>
      </c>
      <c r="Q48" s="15">
        <f t="shared" si="7"/>
        <v>0</v>
      </c>
      <c r="R48" s="15">
        <f t="shared" si="8"/>
        <v>0</v>
      </c>
      <c r="S48" s="15">
        <f t="shared" si="8"/>
        <v>0</v>
      </c>
      <c r="T48" s="15">
        <f t="shared" si="8"/>
        <v>0</v>
      </c>
      <c r="U48" s="15">
        <f t="shared" si="8"/>
        <v>0</v>
      </c>
      <c r="V48" s="15">
        <f t="shared" si="8"/>
        <v>0</v>
      </c>
      <c r="W48" s="15">
        <f t="shared" si="8"/>
        <v>0</v>
      </c>
      <c r="X48" s="15">
        <f t="shared" si="8"/>
        <v>0</v>
      </c>
      <c r="Y48" s="15">
        <f t="shared" si="8"/>
        <v>0</v>
      </c>
      <c r="Z48" s="15">
        <f t="shared" si="8"/>
        <v>0</v>
      </c>
      <c r="AA48" s="15">
        <f t="shared" si="8"/>
        <v>0</v>
      </c>
      <c r="AB48" s="15">
        <f t="shared" si="8"/>
        <v>0</v>
      </c>
    </row>
    <row r="49" spans="1:28" ht="15">
      <c r="A49" s="19">
        <v>43</v>
      </c>
      <c r="B49" s="20">
        <f t="shared" si="6"/>
        <v>0</v>
      </c>
      <c r="C49" s="24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2" t="str">
        <f>IF(ISERROR(LOOKUP(B49,INDEX(Basis!$B$10:$D$12,,3),Basis!$A$10:$A$12)),"-",LOOKUP(B49,INDEX(Basis!$B$10:$D$12,,3),Basis!$A$10:$A$12))</f>
        <v>-</v>
      </c>
      <c r="Q49" s="15">
        <f t="shared" si="7"/>
        <v>0</v>
      </c>
      <c r="R49" s="15">
        <f t="shared" si="8"/>
        <v>0</v>
      </c>
      <c r="S49" s="15">
        <f t="shared" si="8"/>
        <v>0</v>
      </c>
      <c r="T49" s="15">
        <f t="shared" si="8"/>
        <v>0</v>
      </c>
      <c r="U49" s="15">
        <f t="shared" si="8"/>
        <v>0</v>
      </c>
      <c r="V49" s="15">
        <f t="shared" si="8"/>
        <v>0</v>
      </c>
      <c r="W49" s="15">
        <f t="shared" si="8"/>
        <v>0</v>
      </c>
      <c r="X49" s="15">
        <f t="shared" si="8"/>
        <v>0</v>
      </c>
      <c r="Y49" s="15">
        <f t="shared" si="8"/>
        <v>0</v>
      </c>
      <c r="Z49" s="15">
        <f t="shared" si="8"/>
        <v>0</v>
      </c>
      <c r="AA49" s="15">
        <f t="shared" si="8"/>
        <v>0</v>
      </c>
      <c r="AB49" s="15">
        <f t="shared" si="8"/>
        <v>0</v>
      </c>
    </row>
    <row r="50" spans="1:28" ht="15">
      <c r="A50" s="19">
        <v>44</v>
      </c>
      <c r="B50" s="20">
        <f t="shared" si="6"/>
        <v>0</v>
      </c>
      <c r="C50" s="24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2" t="str">
        <f>IF(ISERROR(LOOKUP(B50,INDEX(Basis!$B$10:$D$12,,3),Basis!$A$10:$A$12)),"-",LOOKUP(B50,INDEX(Basis!$B$10:$D$12,,3),Basis!$A$10:$A$12))</f>
        <v>-</v>
      </c>
      <c r="Q50" s="15">
        <f t="shared" si="7"/>
        <v>0</v>
      </c>
      <c r="R50" s="15">
        <f t="shared" si="8"/>
        <v>0</v>
      </c>
      <c r="S50" s="15">
        <f t="shared" si="8"/>
        <v>0</v>
      </c>
      <c r="T50" s="15">
        <f t="shared" si="8"/>
        <v>0</v>
      </c>
      <c r="U50" s="15">
        <f t="shared" si="8"/>
        <v>0</v>
      </c>
      <c r="V50" s="15">
        <f t="shared" si="8"/>
        <v>0</v>
      </c>
      <c r="W50" s="15">
        <f t="shared" si="8"/>
        <v>0</v>
      </c>
      <c r="X50" s="15">
        <f t="shared" si="8"/>
        <v>0</v>
      </c>
      <c r="Y50" s="15">
        <f t="shared" si="8"/>
        <v>0</v>
      </c>
      <c r="Z50" s="15">
        <f t="shared" si="8"/>
        <v>0</v>
      </c>
      <c r="AA50" s="15">
        <f t="shared" si="8"/>
        <v>0</v>
      </c>
      <c r="AB50" s="15">
        <f t="shared" si="8"/>
        <v>0</v>
      </c>
    </row>
    <row r="51" spans="1:28" ht="15">
      <c r="A51" s="19">
        <v>45</v>
      </c>
      <c r="B51" s="20">
        <f t="shared" si="6"/>
        <v>0</v>
      </c>
      <c r="C51" s="24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2" t="str">
        <f>IF(ISERROR(LOOKUP(B51,INDEX(Basis!$B$10:$D$12,,3),Basis!$A$10:$A$12)),"-",LOOKUP(B51,INDEX(Basis!$B$10:$D$12,,3),Basis!$A$10:$A$12))</f>
        <v>-</v>
      </c>
      <c r="Q51" s="15">
        <f t="shared" si="7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</row>
    <row r="52" spans="1:28" ht="15">
      <c r="A52" s="19">
        <v>46</v>
      </c>
      <c r="B52" s="20">
        <f t="shared" si="6"/>
        <v>0</v>
      </c>
      <c r="C52" s="24"/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 t="str">
        <f>IF(ISERROR(LOOKUP(B52,INDEX(Basis!$B$10:$D$12,,3),Basis!$A$10:$A$12)),"-",LOOKUP(B52,INDEX(Basis!$B$10:$D$12,,3),Basis!$A$10:$A$12))</f>
        <v>-</v>
      </c>
      <c r="Q52" s="15">
        <f t="shared" si="7"/>
        <v>0</v>
      </c>
      <c r="R52" s="15">
        <f t="shared" si="8"/>
        <v>0</v>
      </c>
      <c r="S52" s="15">
        <f t="shared" si="8"/>
        <v>0</v>
      </c>
      <c r="T52" s="15">
        <f t="shared" si="8"/>
        <v>0</v>
      </c>
      <c r="U52" s="15">
        <f t="shared" si="8"/>
        <v>0</v>
      </c>
      <c r="V52" s="15">
        <f t="shared" si="8"/>
        <v>0</v>
      </c>
      <c r="W52" s="15">
        <f t="shared" si="8"/>
        <v>0</v>
      </c>
      <c r="X52" s="15">
        <f t="shared" si="8"/>
        <v>0</v>
      </c>
      <c r="Y52" s="15">
        <f t="shared" si="8"/>
        <v>0</v>
      </c>
      <c r="Z52" s="15">
        <f t="shared" si="8"/>
        <v>0</v>
      </c>
      <c r="AA52" s="15">
        <f t="shared" si="8"/>
        <v>0</v>
      </c>
      <c r="AB52" s="15">
        <f t="shared" si="8"/>
        <v>0</v>
      </c>
    </row>
    <row r="53" spans="1:28" ht="15">
      <c r="A53" s="19">
        <v>47</v>
      </c>
      <c r="B53" s="20">
        <f t="shared" si="6"/>
        <v>0</v>
      </c>
      <c r="C53" s="24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 t="str">
        <f>IF(ISERROR(LOOKUP(B53,INDEX(Basis!$B$10:$D$12,,3),Basis!$A$10:$A$12)),"-",LOOKUP(B53,INDEX(Basis!$B$10:$D$12,,3),Basis!$A$10:$A$12))</f>
        <v>-</v>
      </c>
      <c r="Q53" s="15">
        <f t="shared" si="7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</row>
    <row r="54" spans="1:28" ht="15">
      <c r="A54" s="19">
        <v>48</v>
      </c>
      <c r="B54" s="20">
        <f t="shared" si="6"/>
        <v>0</v>
      </c>
      <c r="C54" s="24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2" t="str">
        <f>IF(ISERROR(LOOKUP(B54,INDEX(Basis!$B$10:$D$12,,3),Basis!$A$10:$A$12)),"-",LOOKUP(B54,INDEX(Basis!$B$10:$D$12,,3),Basis!$A$10:$A$12))</f>
        <v>-</v>
      </c>
      <c r="Q54" s="15">
        <f t="shared" si="7"/>
        <v>0</v>
      </c>
      <c r="R54" s="15">
        <f t="shared" si="8"/>
        <v>0</v>
      </c>
      <c r="S54" s="15">
        <f t="shared" si="8"/>
        <v>0</v>
      </c>
      <c r="T54" s="15">
        <f t="shared" si="8"/>
        <v>0</v>
      </c>
      <c r="U54" s="15">
        <f t="shared" si="8"/>
        <v>0</v>
      </c>
      <c r="V54" s="15">
        <f t="shared" si="8"/>
        <v>0</v>
      </c>
      <c r="W54" s="15">
        <f t="shared" si="8"/>
        <v>0</v>
      </c>
      <c r="X54" s="15">
        <f t="shared" si="8"/>
        <v>0</v>
      </c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</row>
    <row r="55" spans="1:28" ht="15">
      <c r="A55" s="19">
        <v>49</v>
      </c>
      <c r="B55" s="20">
        <f t="shared" si="6"/>
        <v>0</v>
      </c>
      <c r="C55" s="24"/>
      <c r="D55" s="26"/>
      <c r="E55" s="24"/>
      <c r="F55" s="24"/>
      <c r="G55" s="24"/>
      <c r="H55" s="24"/>
      <c r="I55" s="24"/>
      <c r="J55" s="24"/>
      <c r="K55" s="24"/>
      <c r="L55" s="24"/>
      <c r="M55" s="33"/>
      <c r="N55" s="24"/>
      <c r="O55" s="22" t="str">
        <f>IF(ISERROR(LOOKUP(B55,INDEX(Basis!$B$10:$D$12,,3),Basis!$A$10:$A$12)),"-",LOOKUP(B55,INDEX(Basis!$B$10:$D$12,,3),Basis!$A$10:$A$12))</f>
        <v>-</v>
      </c>
      <c r="Q55" s="15">
        <f t="shared" si="7"/>
        <v>0</v>
      </c>
      <c r="R55" s="15">
        <f t="shared" si="8"/>
        <v>0</v>
      </c>
      <c r="S55" s="15">
        <f t="shared" si="8"/>
        <v>0</v>
      </c>
      <c r="T55" s="15">
        <f t="shared" si="8"/>
        <v>0</v>
      </c>
      <c r="U55" s="15">
        <f t="shared" si="8"/>
        <v>0</v>
      </c>
      <c r="V55" s="15">
        <f t="shared" si="8"/>
        <v>0</v>
      </c>
      <c r="W55" s="15">
        <f t="shared" si="8"/>
        <v>0</v>
      </c>
      <c r="X55" s="15">
        <f t="shared" si="8"/>
        <v>0</v>
      </c>
      <c r="Y55" s="15">
        <f t="shared" si="8"/>
        <v>0</v>
      </c>
      <c r="Z55" s="15">
        <f t="shared" si="8"/>
        <v>0</v>
      </c>
      <c r="AA55" s="15">
        <f t="shared" si="8"/>
        <v>0</v>
      </c>
      <c r="AB55" s="15">
        <f t="shared" si="8"/>
        <v>0</v>
      </c>
    </row>
    <row r="56" spans="1:28" ht="15.75" thickBot="1">
      <c r="A56" s="19">
        <v>50</v>
      </c>
      <c r="B56" s="20">
        <f t="shared" si="6"/>
        <v>0</v>
      </c>
      <c r="C56" s="24"/>
      <c r="D56" s="2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7" t="str">
        <f>IF(ISERROR(LOOKUP(B56,INDEX(Basis!$B$10:$D$12,,3),Basis!$A$10:$A$12)),"-",LOOKUP(B56,INDEX(Basis!$B$10:$D$12,,3),Basis!$A$10:$A$12))</f>
        <v>-</v>
      </c>
      <c r="Q56" s="15">
        <f t="shared" si="7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  <c r="AB56" s="15">
        <f t="shared" si="8"/>
        <v>0</v>
      </c>
    </row>
    <row r="57" spans="18:25" ht="12">
      <c r="R57" s="2"/>
      <c r="S57" s="2"/>
      <c r="T57" s="2"/>
      <c r="U57" s="2"/>
      <c r="V57" s="2"/>
      <c r="W57" s="2"/>
      <c r="X57" s="2"/>
      <c r="Y57" s="2"/>
    </row>
    <row r="155" spans="3:4" ht="15">
      <c r="C155" s="28"/>
      <c r="D155" s="28"/>
    </row>
    <row r="156" spans="3:4" ht="15">
      <c r="C156" s="28"/>
      <c r="D156" s="28"/>
    </row>
    <row r="157" spans="3:4" ht="15">
      <c r="C157" s="28"/>
      <c r="D157" s="28"/>
    </row>
    <row r="158" spans="3:4" ht="15">
      <c r="C158" s="28"/>
      <c r="D158" s="28"/>
    </row>
    <row r="159" spans="3:4" ht="15">
      <c r="C159" s="28"/>
      <c r="D159" s="28"/>
    </row>
    <row r="160" spans="3:4" ht="15">
      <c r="C160" s="28"/>
      <c r="D160" s="28"/>
    </row>
    <row r="161" spans="3:4" ht="15">
      <c r="C161" s="28"/>
      <c r="D161" s="28"/>
    </row>
    <row r="162" spans="3:4" ht="15">
      <c r="C162" s="28"/>
      <c r="D162" s="28"/>
    </row>
    <row r="163" spans="3:4" ht="15">
      <c r="C163" s="28"/>
      <c r="D163" s="28"/>
    </row>
    <row r="164" spans="3:4" ht="15">
      <c r="C164" s="28"/>
      <c r="D164" s="28"/>
    </row>
    <row r="165" spans="3:4" ht="15">
      <c r="C165" s="28"/>
      <c r="D165" s="28"/>
    </row>
    <row r="166" spans="3:4" ht="15">
      <c r="C166" s="28"/>
      <c r="D166" s="28"/>
    </row>
    <row r="167" spans="3:4" ht="15">
      <c r="C167" s="28"/>
      <c r="D167" s="28"/>
    </row>
    <row r="168" spans="3:4" ht="15">
      <c r="C168" s="28"/>
      <c r="D168" s="28"/>
    </row>
    <row r="169" spans="3:4" ht="15">
      <c r="C169" s="28"/>
      <c r="D169" s="28"/>
    </row>
    <row r="170" spans="3:4" ht="15">
      <c r="C170" s="28"/>
      <c r="D170" s="28"/>
    </row>
    <row r="171" spans="3:4" ht="15">
      <c r="C171" s="28"/>
      <c r="D171" s="28"/>
    </row>
    <row r="172" spans="3:4" ht="15">
      <c r="C172" s="28"/>
      <c r="D172" s="28"/>
    </row>
    <row r="173" spans="3:4" ht="15">
      <c r="C173" s="28"/>
      <c r="D173" s="28"/>
    </row>
    <row r="174" spans="3:4" ht="15">
      <c r="C174" s="28"/>
      <c r="D174" s="28"/>
    </row>
    <row r="175" spans="3:4" ht="15">
      <c r="C175" s="28"/>
      <c r="D175" s="28"/>
    </row>
    <row r="176" spans="3:4" ht="15">
      <c r="C176" s="28"/>
      <c r="D176" s="28"/>
    </row>
    <row r="177" spans="3:4" ht="15">
      <c r="C177" s="28"/>
      <c r="D177" s="28"/>
    </row>
    <row r="178" spans="3:4" ht="15">
      <c r="C178" s="28"/>
      <c r="D178" s="28"/>
    </row>
    <row r="179" spans="3:4" ht="15">
      <c r="C179" s="28"/>
      <c r="D179" s="28"/>
    </row>
    <row r="180" spans="3:4" ht="15">
      <c r="C180" s="28"/>
      <c r="D180" s="28"/>
    </row>
    <row r="181" spans="3:4" ht="15">
      <c r="C181" s="28"/>
      <c r="D181" s="28"/>
    </row>
    <row r="182" spans="3:4" ht="15">
      <c r="C182" s="28"/>
      <c r="D182" s="28"/>
    </row>
    <row r="183" spans="3:4" ht="15">
      <c r="C183" s="28"/>
      <c r="D183" s="28"/>
    </row>
    <row r="184" spans="3:4" ht="15">
      <c r="C184" s="28"/>
      <c r="D184" s="28"/>
    </row>
    <row r="185" spans="3:4" ht="15">
      <c r="C185" s="28"/>
      <c r="D185" s="28"/>
    </row>
    <row r="186" spans="3:4" ht="15">
      <c r="C186" s="28"/>
      <c r="D186" s="28"/>
    </row>
    <row r="187" spans="3:4" ht="15">
      <c r="C187" s="28"/>
      <c r="D187" s="28"/>
    </row>
    <row r="188" spans="3:4" ht="15">
      <c r="C188" s="28"/>
      <c r="D188" s="28"/>
    </row>
    <row r="189" spans="3:4" ht="15">
      <c r="C189" s="28"/>
      <c r="D189" s="28"/>
    </row>
    <row r="190" spans="3:4" ht="15">
      <c r="C190" s="28"/>
      <c r="D190" s="28"/>
    </row>
    <row r="191" spans="3:4" ht="15">
      <c r="C191" s="28"/>
      <c r="D191" s="28"/>
    </row>
    <row r="192" spans="3:4" ht="15">
      <c r="C192" s="28"/>
      <c r="D192" s="28"/>
    </row>
    <row r="193" spans="3:4" ht="15">
      <c r="C193" s="28"/>
      <c r="D193" s="28"/>
    </row>
    <row r="194" spans="3:4" ht="15">
      <c r="C194" s="28"/>
      <c r="D194" s="28"/>
    </row>
    <row r="195" spans="3:4" ht="15">
      <c r="C195" s="28"/>
      <c r="D195" s="28"/>
    </row>
    <row r="196" spans="3:4" ht="15">
      <c r="C196" s="28"/>
      <c r="D196" s="28"/>
    </row>
    <row r="197" spans="3:4" ht="15">
      <c r="C197" s="28"/>
      <c r="D197" s="28"/>
    </row>
    <row r="198" spans="3:4" ht="15">
      <c r="C198" s="28"/>
      <c r="D198" s="28"/>
    </row>
    <row r="199" spans="3:4" ht="15">
      <c r="C199" s="28"/>
      <c r="D199" s="28"/>
    </row>
    <row r="200" spans="3:4" ht="15">
      <c r="C200" s="28"/>
      <c r="D200" s="28"/>
    </row>
    <row r="201" spans="3:4" ht="15">
      <c r="C201" s="28"/>
      <c r="D201" s="28"/>
    </row>
    <row r="202" spans="3:4" ht="15">
      <c r="C202" s="28"/>
      <c r="D202" s="28"/>
    </row>
    <row r="203" spans="3:4" ht="15">
      <c r="C203" s="28"/>
      <c r="D203" s="28"/>
    </row>
    <row r="204" spans="3:4" ht="15">
      <c r="C204" s="28"/>
      <c r="D204" s="28"/>
    </row>
    <row r="205" spans="3:4" ht="15">
      <c r="C205" s="28"/>
      <c r="D205" s="28"/>
    </row>
    <row r="206" spans="3:4" ht="15">
      <c r="C206" s="28"/>
      <c r="D206" s="28"/>
    </row>
    <row r="207" spans="3:4" ht="15">
      <c r="C207" s="28"/>
      <c r="D207" s="28"/>
    </row>
    <row r="208" spans="3:4" ht="15">
      <c r="C208" s="28"/>
      <c r="D208" s="28"/>
    </row>
    <row r="209" spans="3:4" ht="15">
      <c r="C209" s="28"/>
      <c r="D209" s="28"/>
    </row>
    <row r="210" spans="3:4" ht="15">
      <c r="C210" s="28"/>
      <c r="D210" s="28"/>
    </row>
    <row r="211" spans="3:4" ht="15">
      <c r="C211" s="28"/>
      <c r="D211" s="28"/>
    </row>
    <row r="212" spans="3:4" ht="15">
      <c r="C212" s="28"/>
      <c r="D212" s="28"/>
    </row>
    <row r="213" spans="3:4" ht="15">
      <c r="C213" s="28"/>
      <c r="D213" s="28"/>
    </row>
    <row r="214" spans="3:4" ht="15">
      <c r="C214" s="28"/>
      <c r="D214" s="28"/>
    </row>
    <row r="215" spans="3:4" ht="15">
      <c r="C215" s="28"/>
      <c r="D215" s="28"/>
    </row>
    <row r="216" spans="3:4" ht="15">
      <c r="C216" s="28"/>
      <c r="D216" s="28"/>
    </row>
    <row r="217" spans="3:4" ht="15">
      <c r="C217" s="28"/>
      <c r="D217" s="28"/>
    </row>
    <row r="218" spans="3:4" ht="15">
      <c r="C218" s="28"/>
      <c r="D218" s="28"/>
    </row>
    <row r="219" spans="3:4" ht="15">
      <c r="C219" s="28"/>
      <c r="D219" s="28"/>
    </row>
    <row r="220" spans="3:4" ht="15">
      <c r="C220" s="28"/>
      <c r="D220" s="28"/>
    </row>
    <row r="221" spans="3:4" ht="15">
      <c r="C221" s="28"/>
      <c r="D221" s="28"/>
    </row>
    <row r="222" spans="3:4" ht="15">
      <c r="C222" s="28"/>
      <c r="D222" s="28"/>
    </row>
    <row r="223" spans="3:4" ht="15">
      <c r="C223" s="28"/>
      <c r="D223" s="28"/>
    </row>
    <row r="224" spans="3:4" ht="15">
      <c r="C224" s="28"/>
      <c r="D224" s="28"/>
    </row>
    <row r="225" spans="3:4" ht="15">
      <c r="C225" s="28"/>
      <c r="D225" s="28"/>
    </row>
    <row r="226" spans="3:4" ht="15">
      <c r="C226" s="28"/>
      <c r="D226" s="28"/>
    </row>
    <row r="227" spans="3:4" ht="15">
      <c r="C227" s="28"/>
      <c r="D227" s="28"/>
    </row>
    <row r="228" spans="3:4" ht="15">
      <c r="C228" s="28"/>
      <c r="D228" s="28"/>
    </row>
    <row r="229" spans="3:4" ht="15">
      <c r="C229" s="28"/>
      <c r="D229" s="28"/>
    </row>
    <row r="230" spans="3:4" ht="15">
      <c r="C230" s="28"/>
      <c r="D230" s="28"/>
    </row>
    <row r="231" spans="3:4" ht="15">
      <c r="C231" s="28"/>
      <c r="D231" s="28"/>
    </row>
    <row r="232" spans="3:4" ht="15">
      <c r="C232" s="28"/>
      <c r="D232" s="28"/>
    </row>
    <row r="233" spans="3:4" ht="15">
      <c r="C233" s="28"/>
      <c r="D233" s="28"/>
    </row>
    <row r="234" spans="3:4" ht="15">
      <c r="C234" s="28"/>
      <c r="D234" s="28"/>
    </row>
    <row r="235" spans="3:4" ht="15">
      <c r="C235" s="28"/>
      <c r="D235" s="28"/>
    </row>
    <row r="236" spans="3:4" ht="15">
      <c r="C236" s="28"/>
      <c r="D236" s="28"/>
    </row>
    <row r="237" spans="3:4" ht="15">
      <c r="C237" s="28"/>
      <c r="D237" s="28"/>
    </row>
    <row r="238" spans="3:4" ht="15">
      <c r="C238" s="28"/>
      <c r="D238" s="28"/>
    </row>
    <row r="239" spans="3:4" ht="15">
      <c r="C239" s="28"/>
      <c r="D239" s="28"/>
    </row>
    <row r="240" spans="3:4" ht="15">
      <c r="C240" s="28"/>
      <c r="D240" s="28"/>
    </row>
    <row r="241" spans="3:4" ht="15">
      <c r="C241" s="28"/>
      <c r="D241" s="28"/>
    </row>
    <row r="242" spans="3:4" ht="15">
      <c r="C242" s="28"/>
      <c r="D242" s="28"/>
    </row>
    <row r="243" spans="3:4" ht="15">
      <c r="C243" s="28"/>
      <c r="D243" s="28"/>
    </row>
    <row r="244" spans="3:4" ht="15">
      <c r="C244" s="28"/>
      <c r="D244" s="28"/>
    </row>
    <row r="245" spans="3:4" ht="15">
      <c r="C245" s="28"/>
      <c r="D245" s="28"/>
    </row>
    <row r="246" spans="3:4" ht="15">
      <c r="C246" s="28"/>
      <c r="D246" s="28"/>
    </row>
    <row r="247" spans="3:4" ht="15">
      <c r="C247" s="28"/>
      <c r="D247" s="28"/>
    </row>
    <row r="248" spans="3:4" ht="15">
      <c r="C248" s="28"/>
      <c r="D248" s="28"/>
    </row>
    <row r="249" spans="3:4" ht="15">
      <c r="C249" s="28"/>
      <c r="D249" s="28"/>
    </row>
    <row r="250" spans="3:4" ht="15">
      <c r="C250" s="28"/>
      <c r="D250" s="28"/>
    </row>
    <row r="251" spans="3:4" ht="15">
      <c r="C251" s="28"/>
      <c r="D251" s="28"/>
    </row>
    <row r="252" spans="3:4" ht="15">
      <c r="C252" s="28"/>
      <c r="D252" s="28"/>
    </row>
    <row r="253" spans="3:4" ht="15">
      <c r="C253" s="28"/>
      <c r="D253" s="28"/>
    </row>
    <row r="254" spans="3:4" ht="15">
      <c r="C254" s="28"/>
      <c r="D254" s="28"/>
    </row>
    <row r="255" spans="3:4" ht="15">
      <c r="C255" s="28"/>
      <c r="D255" s="28"/>
    </row>
    <row r="256" spans="3:4" ht="15">
      <c r="C256" s="28"/>
      <c r="D256" s="28"/>
    </row>
    <row r="257" spans="3:4" ht="15">
      <c r="C257" s="28"/>
      <c r="D257" s="28"/>
    </row>
    <row r="258" spans="3:4" ht="15">
      <c r="C258" s="28"/>
      <c r="D258" s="28"/>
    </row>
    <row r="259" spans="3:4" ht="15">
      <c r="C259" s="28"/>
      <c r="D259" s="28"/>
    </row>
    <row r="260" spans="3:4" ht="15">
      <c r="C260" s="28"/>
      <c r="D260" s="28"/>
    </row>
    <row r="261" spans="3:4" ht="15">
      <c r="C261" s="28"/>
      <c r="D261" s="28"/>
    </row>
    <row r="262" spans="3:4" ht="15">
      <c r="C262" s="28"/>
      <c r="D262" s="28"/>
    </row>
    <row r="263" spans="3:4" ht="15">
      <c r="C263" s="28"/>
      <c r="D263" s="28"/>
    </row>
    <row r="264" spans="3:4" ht="15">
      <c r="C264" s="28"/>
      <c r="D264" s="28"/>
    </row>
    <row r="265" spans="3:4" ht="15">
      <c r="C265" s="28"/>
      <c r="D265" s="28"/>
    </row>
    <row r="266" spans="3:4" ht="15">
      <c r="C266" s="28"/>
      <c r="D266" s="28"/>
    </row>
    <row r="267" spans="3:4" ht="15">
      <c r="C267" s="28"/>
      <c r="D267" s="28"/>
    </row>
    <row r="268" spans="3:4" ht="15">
      <c r="C268" s="28"/>
      <c r="D268" s="28"/>
    </row>
    <row r="269" spans="3:4" ht="15">
      <c r="C269" s="28"/>
      <c r="D269" s="28"/>
    </row>
    <row r="270" spans="3:4" ht="15">
      <c r="C270" s="28"/>
      <c r="D270" s="28"/>
    </row>
    <row r="271" spans="3:4" ht="15">
      <c r="C271" s="28"/>
      <c r="D271" s="28"/>
    </row>
    <row r="272" spans="3:4" ht="15">
      <c r="C272" s="28"/>
      <c r="D272" s="28"/>
    </row>
    <row r="273" spans="3:4" ht="15">
      <c r="C273" s="28"/>
      <c r="D273" s="28"/>
    </row>
    <row r="274" spans="3:4" ht="15">
      <c r="C274" s="28"/>
      <c r="D274" s="28"/>
    </row>
    <row r="275" spans="3:4" ht="15">
      <c r="C275" s="28"/>
      <c r="D275" s="28"/>
    </row>
    <row r="276" spans="3:4" ht="15">
      <c r="C276" s="28"/>
      <c r="D276" s="28"/>
    </row>
    <row r="277" spans="3:4" ht="15">
      <c r="C277" s="28"/>
      <c r="D277" s="28"/>
    </row>
    <row r="278" spans="3:4" ht="15">
      <c r="C278" s="28"/>
      <c r="D278" s="28"/>
    </row>
    <row r="279" spans="3:4" ht="15">
      <c r="C279" s="28"/>
      <c r="D279" s="28"/>
    </row>
    <row r="280" spans="3:4" ht="15">
      <c r="C280" s="28"/>
      <c r="D280" s="28"/>
    </row>
    <row r="281" spans="3:4" ht="15">
      <c r="C281" s="28"/>
      <c r="D281" s="28"/>
    </row>
    <row r="282" spans="3:4" ht="15">
      <c r="C282" s="28"/>
      <c r="D282" s="28"/>
    </row>
    <row r="283" spans="3:4" ht="15">
      <c r="C283" s="28"/>
      <c r="D283" s="28"/>
    </row>
    <row r="284" spans="3:4" ht="15">
      <c r="C284" s="28"/>
      <c r="D284" s="28"/>
    </row>
    <row r="285" spans="3:4" ht="15">
      <c r="C285" s="28"/>
      <c r="D285" s="28"/>
    </row>
    <row r="286" spans="3:4" ht="15">
      <c r="C286" s="28"/>
      <c r="D286" s="28"/>
    </row>
    <row r="287" spans="3:4" ht="15">
      <c r="C287" s="28"/>
      <c r="D287" s="28"/>
    </row>
    <row r="288" spans="3:4" ht="15">
      <c r="C288" s="28"/>
      <c r="D288" s="28"/>
    </row>
    <row r="289" spans="3:4" ht="15">
      <c r="C289" s="28"/>
      <c r="D289" s="28"/>
    </row>
    <row r="290" spans="3:4" ht="15">
      <c r="C290" s="28"/>
      <c r="D290" s="28"/>
    </row>
    <row r="291" spans="3:4" ht="15">
      <c r="C291" s="28"/>
      <c r="D291" s="28"/>
    </row>
    <row r="292" spans="3:4" ht="15">
      <c r="C292" s="28"/>
      <c r="D292" s="28"/>
    </row>
    <row r="293" spans="3:4" ht="15">
      <c r="C293" s="28"/>
      <c r="D293" s="28"/>
    </row>
    <row r="294" spans="3:4" ht="15">
      <c r="C294" s="28"/>
      <c r="D294" s="28"/>
    </row>
    <row r="295" spans="3:4" ht="15">
      <c r="C295" s="28"/>
      <c r="D295" s="28"/>
    </row>
    <row r="296" spans="3:4" ht="15">
      <c r="C296" s="28"/>
      <c r="D296" s="28"/>
    </row>
    <row r="297" spans="3:4" ht="15">
      <c r="C297" s="28"/>
      <c r="D297" s="28"/>
    </row>
    <row r="298" spans="3:4" ht="15">
      <c r="C298" s="28"/>
      <c r="D298" s="28"/>
    </row>
    <row r="299" spans="3:4" ht="15">
      <c r="C299" s="28"/>
      <c r="D299" s="28"/>
    </row>
    <row r="300" spans="3:4" ht="15">
      <c r="C300" s="28"/>
      <c r="D300" s="28"/>
    </row>
    <row r="301" spans="3:4" ht="15">
      <c r="C301" s="28"/>
      <c r="D301" s="28"/>
    </row>
    <row r="302" spans="3:4" ht="15">
      <c r="C302" s="28"/>
      <c r="D302" s="28"/>
    </row>
    <row r="303" spans="3:4" ht="15">
      <c r="C303" s="28"/>
      <c r="D303" s="28"/>
    </row>
    <row r="304" spans="3:4" ht="15">
      <c r="C304" s="28"/>
      <c r="D304" s="28"/>
    </row>
    <row r="305" spans="3:4" ht="15">
      <c r="C305" s="28"/>
      <c r="D305" s="28"/>
    </row>
    <row r="306" spans="3:4" ht="15">
      <c r="C306" s="28"/>
      <c r="D306" s="28"/>
    </row>
    <row r="307" spans="3:4" ht="15">
      <c r="C307" s="28"/>
      <c r="D307" s="28"/>
    </row>
    <row r="308" spans="3:4" ht="15">
      <c r="C308" s="28"/>
      <c r="D308" s="28"/>
    </row>
    <row r="309" spans="3:4" ht="15">
      <c r="C309" s="28"/>
      <c r="D309" s="28"/>
    </row>
    <row r="310" spans="3:4" ht="15">
      <c r="C310" s="28"/>
      <c r="D310" s="28"/>
    </row>
    <row r="311" spans="3:4" ht="15">
      <c r="C311" s="28"/>
      <c r="D311" s="28"/>
    </row>
    <row r="312" spans="3:4" ht="15">
      <c r="C312" s="28"/>
      <c r="D312" s="28"/>
    </row>
    <row r="313" spans="3:4" ht="15">
      <c r="C313" s="28"/>
      <c r="D313" s="28"/>
    </row>
    <row r="314" spans="3:4" ht="15">
      <c r="C314" s="28"/>
      <c r="D314" s="28"/>
    </row>
    <row r="315" spans="3:4" ht="15">
      <c r="C315" s="28"/>
      <c r="D315" s="28"/>
    </row>
    <row r="316" spans="3:4" ht="15">
      <c r="C316" s="28"/>
      <c r="D316" s="28"/>
    </row>
    <row r="317" spans="3:4" ht="15">
      <c r="C317" s="28"/>
      <c r="D317" s="28"/>
    </row>
    <row r="318" spans="3:4" ht="15">
      <c r="C318" s="28"/>
      <c r="D318" s="28"/>
    </row>
    <row r="319" spans="3:4" ht="15">
      <c r="C319" s="28"/>
      <c r="D319" s="28"/>
    </row>
    <row r="320" spans="3:4" ht="15">
      <c r="C320" s="28"/>
      <c r="D320" s="28"/>
    </row>
    <row r="321" spans="3:4" ht="15">
      <c r="C321" s="28"/>
      <c r="D321" s="28"/>
    </row>
    <row r="322" spans="3:4" ht="15">
      <c r="C322" s="28"/>
      <c r="D322" s="28"/>
    </row>
    <row r="323" spans="3:4" ht="15">
      <c r="C323" s="28"/>
      <c r="D323" s="28"/>
    </row>
    <row r="324" spans="3:4" ht="15">
      <c r="C324" s="28"/>
      <c r="D324" s="28"/>
    </row>
    <row r="325" spans="3:4" ht="15">
      <c r="C325" s="28"/>
      <c r="D325" s="28"/>
    </row>
    <row r="326" spans="3:4" ht="15">
      <c r="C326" s="28"/>
      <c r="D326" s="28"/>
    </row>
    <row r="327" spans="3:4" ht="15">
      <c r="C327" s="28"/>
      <c r="D327" s="28"/>
    </row>
    <row r="328" spans="3:4" ht="15">
      <c r="C328" s="28"/>
      <c r="D328" s="28"/>
    </row>
    <row r="329" spans="3:4" ht="15">
      <c r="C329" s="28"/>
      <c r="D329" s="28"/>
    </row>
    <row r="330" spans="3:4" ht="15">
      <c r="C330" s="28"/>
      <c r="D330" s="28"/>
    </row>
    <row r="331" spans="3:4" ht="15">
      <c r="C331" s="28"/>
      <c r="D331" s="28"/>
    </row>
    <row r="332" spans="3:4" ht="15">
      <c r="C332" s="28"/>
      <c r="D332" s="28"/>
    </row>
    <row r="333" spans="3:4" ht="15">
      <c r="C333" s="28"/>
      <c r="D333" s="28"/>
    </row>
    <row r="334" spans="3:4" ht="15">
      <c r="C334" s="28"/>
      <c r="D334" s="28"/>
    </row>
    <row r="335" spans="3:4" ht="15">
      <c r="C335" s="28"/>
      <c r="D335" s="28"/>
    </row>
    <row r="336" spans="3:4" ht="15">
      <c r="C336" s="28"/>
      <c r="D336" s="28"/>
    </row>
    <row r="337" spans="3:4" ht="15">
      <c r="C337" s="28"/>
      <c r="D337" s="28"/>
    </row>
    <row r="338" spans="3:4" ht="15">
      <c r="C338" s="28"/>
      <c r="D338" s="28"/>
    </row>
    <row r="339" spans="3:4" ht="15">
      <c r="C339" s="28"/>
      <c r="D339" s="28"/>
    </row>
    <row r="340" spans="3:4" ht="15">
      <c r="C340" s="28"/>
      <c r="D340" s="28"/>
    </row>
    <row r="341" spans="3:4" ht="15">
      <c r="C341" s="28"/>
      <c r="D341" s="28"/>
    </row>
    <row r="342" spans="3:4" ht="15">
      <c r="C342" s="28"/>
      <c r="D342" s="28"/>
    </row>
    <row r="343" spans="3:4" ht="15">
      <c r="C343" s="28"/>
      <c r="D343" s="28"/>
    </row>
    <row r="344" spans="3:4" ht="15">
      <c r="C344" s="28"/>
      <c r="D344" s="28"/>
    </row>
    <row r="345" spans="3:4" ht="15">
      <c r="C345" s="28"/>
      <c r="D345" s="28"/>
    </row>
    <row r="346" spans="3:4" ht="15">
      <c r="C346" s="28"/>
      <c r="D346" s="28"/>
    </row>
    <row r="347" spans="3:4" ht="15">
      <c r="C347" s="28"/>
      <c r="D347" s="28"/>
    </row>
    <row r="348" spans="3:4" ht="15">
      <c r="C348" s="28"/>
      <c r="D348" s="28"/>
    </row>
    <row r="349" spans="3:4" ht="15">
      <c r="C349" s="28"/>
      <c r="D349" s="28"/>
    </row>
    <row r="350" spans="3:4" ht="15">
      <c r="C350" s="28"/>
      <c r="D350" s="28"/>
    </row>
    <row r="351" spans="3:4" ht="15">
      <c r="C351" s="28"/>
      <c r="D351" s="28"/>
    </row>
    <row r="352" spans="3:4" ht="15">
      <c r="C352" s="28"/>
      <c r="D352" s="28"/>
    </row>
    <row r="353" spans="3:4" ht="15">
      <c r="C353" s="28"/>
      <c r="D353" s="28"/>
    </row>
    <row r="354" spans="3:4" ht="15">
      <c r="C354" s="28"/>
      <c r="D354" s="28"/>
    </row>
    <row r="355" spans="3:4" ht="15">
      <c r="C355" s="28"/>
      <c r="D355" s="28"/>
    </row>
    <row r="356" spans="3:4" ht="15">
      <c r="C356" s="28"/>
      <c r="D356" s="28"/>
    </row>
    <row r="357" spans="3:4" ht="15">
      <c r="C357" s="28"/>
      <c r="D357" s="28"/>
    </row>
    <row r="358" spans="3:4" ht="15">
      <c r="C358" s="28"/>
      <c r="D358" s="28"/>
    </row>
    <row r="359" spans="3:4" ht="15">
      <c r="C359" s="28"/>
      <c r="D359" s="28"/>
    </row>
    <row r="360" spans="3:4" ht="15">
      <c r="C360" s="28"/>
      <c r="D360" s="28"/>
    </row>
    <row r="361" spans="3:4" ht="15">
      <c r="C361" s="28"/>
      <c r="D361" s="28"/>
    </row>
    <row r="362" spans="3:4" ht="15">
      <c r="C362" s="28"/>
      <c r="D362" s="28"/>
    </row>
    <row r="363" spans="3:4" ht="15">
      <c r="C363" s="28"/>
      <c r="D363" s="28"/>
    </row>
    <row r="364" spans="3:4" ht="15">
      <c r="C364" s="28"/>
      <c r="D364" s="28"/>
    </row>
    <row r="365" spans="3:4" ht="15">
      <c r="C365" s="28"/>
      <c r="D365" s="28"/>
    </row>
    <row r="366" spans="3:4" ht="15">
      <c r="C366" s="28"/>
      <c r="D366" s="28"/>
    </row>
    <row r="367" spans="3:4" ht="15">
      <c r="C367" s="28"/>
      <c r="D367" s="28"/>
    </row>
    <row r="368" spans="3:4" ht="15">
      <c r="C368" s="28"/>
      <c r="D368" s="28"/>
    </row>
    <row r="369" spans="3:4" ht="15">
      <c r="C369" s="28"/>
      <c r="D369" s="28"/>
    </row>
    <row r="370" spans="3:4" ht="15">
      <c r="C370" s="28"/>
      <c r="D370" s="28"/>
    </row>
    <row r="371" spans="3:4" ht="15">
      <c r="C371" s="28"/>
      <c r="D371" s="28"/>
    </row>
    <row r="372" spans="3:4" ht="15">
      <c r="C372" s="28"/>
      <c r="D372" s="28"/>
    </row>
    <row r="373" spans="3:4" ht="15">
      <c r="C373" s="28"/>
      <c r="D373" s="28"/>
    </row>
    <row r="374" spans="3:4" ht="15">
      <c r="C374" s="28"/>
      <c r="D374" s="28"/>
    </row>
    <row r="375" spans="3:4" ht="15">
      <c r="C375" s="28"/>
      <c r="D375" s="28"/>
    </row>
    <row r="376" spans="3:4" ht="15">
      <c r="C376" s="28"/>
      <c r="D376" s="28"/>
    </row>
    <row r="377" spans="3:4" ht="15">
      <c r="C377" s="28"/>
      <c r="D377" s="28"/>
    </row>
    <row r="378" spans="3:4" ht="15">
      <c r="C378" s="28"/>
      <c r="D378" s="28"/>
    </row>
    <row r="379" spans="3:4" ht="15">
      <c r="C379" s="28"/>
      <c r="D379" s="28"/>
    </row>
    <row r="380" spans="3:4" ht="15">
      <c r="C380" s="28"/>
      <c r="D380" s="28"/>
    </row>
    <row r="381" spans="3:4" ht="15">
      <c r="C381" s="28"/>
      <c r="D381" s="28"/>
    </row>
    <row r="382" spans="3:4" ht="15">
      <c r="C382" s="28"/>
      <c r="D382" s="28"/>
    </row>
    <row r="383" spans="3:4" ht="15">
      <c r="C383" s="28"/>
      <c r="D383" s="28"/>
    </row>
    <row r="384" spans="3:4" ht="15">
      <c r="C384" s="28"/>
      <c r="D384" s="28"/>
    </row>
    <row r="385" spans="3:4" ht="15">
      <c r="C385" s="28"/>
      <c r="D385" s="28"/>
    </row>
    <row r="386" spans="3:4" ht="15">
      <c r="C386" s="28"/>
      <c r="D386" s="28"/>
    </row>
    <row r="387" spans="3:4" ht="15">
      <c r="C387" s="28"/>
      <c r="D387" s="28"/>
    </row>
    <row r="388" spans="3:4" ht="15">
      <c r="C388" s="28"/>
      <c r="D388" s="28"/>
    </row>
    <row r="389" spans="3:4" ht="15">
      <c r="C389" s="28"/>
      <c r="D389" s="28"/>
    </row>
    <row r="390" spans="3:4" ht="15">
      <c r="C390" s="28"/>
      <c r="D390" s="28"/>
    </row>
    <row r="391" spans="3:4" ht="15">
      <c r="C391" s="28"/>
      <c r="D391" s="28"/>
    </row>
    <row r="392" spans="3:4" ht="15">
      <c r="C392" s="28"/>
      <c r="D392" s="28"/>
    </row>
    <row r="393" spans="3:4" ht="15">
      <c r="C393" s="28"/>
      <c r="D393" s="28"/>
    </row>
    <row r="394" spans="3:4" ht="15">
      <c r="C394" s="28"/>
      <c r="D394" s="28"/>
    </row>
    <row r="395" spans="3:4" ht="15">
      <c r="C395" s="28"/>
      <c r="D395" s="28"/>
    </row>
    <row r="396" spans="3:4" ht="15">
      <c r="C396" s="28"/>
      <c r="D396" s="28"/>
    </row>
    <row r="397" spans="3:4" ht="15">
      <c r="C397" s="28"/>
      <c r="D397" s="28"/>
    </row>
    <row r="398" spans="3:4" ht="15">
      <c r="C398" s="28"/>
      <c r="D398" s="28"/>
    </row>
    <row r="399" spans="3:4" ht="15">
      <c r="C399" s="28"/>
      <c r="D399" s="28"/>
    </row>
    <row r="400" spans="3:4" ht="15">
      <c r="C400" s="28"/>
      <c r="D400" s="28"/>
    </row>
    <row r="401" spans="3:4" ht="15">
      <c r="C401" s="28"/>
      <c r="D401" s="28"/>
    </row>
    <row r="402" spans="3:4" ht="15">
      <c r="C402" s="28"/>
      <c r="D402" s="28"/>
    </row>
    <row r="403" spans="3:4" ht="15">
      <c r="C403" s="28"/>
      <c r="D403" s="28"/>
    </row>
    <row r="404" spans="3:4" ht="15">
      <c r="C404" s="28"/>
      <c r="D404" s="28"/>
    </row>
    <row r="405" spans="3:4" ht="15">
      <c r="C405" s="28"/>
      <c r="D405" s="28"/>
    </row>
    <row r="406" spans="3:4" ht="15">
      <c r="C406" s="28"/>
      <c r="D406" s="28"/>
    </row>
    <row r="407" spans="3:4" ht="15">
      <c r="C407" s="28"/>
      <c r="D407" s="28"/>
    </row>
    <row r="408" spans="3:4" ht="15">
      <c r="C408" s="28"/>
      <c r="D408" s="28"/>
    </row>
    <row r="409" spans="3:4" ht="15">
      <c r="C409" s="28"/>
      <c r="D409" s="28"/>
    </row>
    <row r="410" spans="3:4" ht="15">
      <c r="C410" s="28"/>
      <c r="D410" s="28"/>
    </row>
    <row r="411" spans="3:4" ht="15">
      <c r="C411" s="28"/>
      <c r="D411" s="28"/>
    </row>
    <row r="412" spans="3:4" ht="15">
      <c r="C412" s="28"/>
      <c r="D412" s="28"/>
    </row>
    <row r="413" spans="3:4" ht="15">
      <c r="C413" s="28"/>
      <c r="D413" s="28"/>
    </row>
    <row r="414" spans="3:4" ht="15">
      <c r="C414" s="28"/>
      <c r="D414" s="28"/>
    </row>
    <row r="415" spans="3:4" ht="15">
      <c r="C415" s="28"/>
      <c r="D415" s="28"/>
    </row>
    <row r="416" spans="3:4" ht="15">
      <c r="C416" s="28"/>
      <c r="D416" s="28"/>
    </row>
    <row r="417" spans="3:4" ht="15">
      <c r="C417" s="28"/>
      <c r="D417" s="28"/>
    </row>
    <row r="418" spans="3:4" ht="15">
      <c r="C418" s="28"/>
      <c r="D418" s="28"/>
    </row>
    <row r="419" spans="3:4" ht="15">
      <c r="C419" s="28"/>
      <c r="D419" s="28"/>
    </row>
    <row r="420" spans="3:4" ht="15">
      <c r="C420" s="28"/>
      <c r="D420" s="28"/>
    </row>
    <row r="421" spans="3:4" ht="15">
      <c r="C421" s="28"/>
      <c r="D421" s="28"/>
    </row>
    <row r="422" spans="3:4" ht="15">
      <c r="C422" s="28"/>
      <c r="D422" s="28"/>
    </row>
    <row r="423" spans="3:4" ht="15">
      <c r="C423" s="28"/>
      <c r="D423" s="28"/>
    </row>
    <row r="424" spans="3:4" ht="15">
      <c r="C424" s="28"/>
      <c r="D424" s="28"/>
    </row>
    <row r="425" spans="3:4" ht="15">
      <c r="C425" s="28"/>
      <c r="D425" s="28"/>
    </row>
    <row r="426" spans="3:4" ht="15">
      <c r="C426" s="28"/>
      <c r="D426" s="28"/>
    </row>
    <row r="427" spans="3:4" ht="15">
      <c r="C427" s="28"/>
      <c r="D427" s="28"/>
    </row>
    <row r="428" spans="3:4" ht="15">
      <c r="C428" s="28"/>
      <c r="D428" s="28"/>
    </row>
    <row r="429" spans="3:4" ht="15">
      <c r="C429" s="28"/>
      <c r="D429" s="28"/>
    </row>
    <row r="430" spans="3:4" ht="15">
      <c r="C430" s="28"/>
      <c r="D430" s="28"/>
    </row>
    <row r="431" spans="3:4" ht="15">
      <c r="C431" s="28"/>
      <c r="D431" s="28"/>
    </row>
    <row r="432" spans="3:4" ht="15">
      <c r="C432" s="28"/>
      <c r="D432" s="28"/>
    </row>
    <row r="433" spans="3:4" ht="15">
      <c r="C433" s="28"/>
      <c r="D433" s="28"/>
    </row>
    <row r="434" spans="3:4" ht="15">
      <c r="C434" s="28"/>
      <c r="D434" s="28"/>
    </row>
    <row r="435" spans="3:4" ht="15">
      <c r="C435" s="28"/>
      <c r="D435" s="28"/>
    </row>
    <row r="436" spans="3:4" ht="15">
      <c r="C436" s="28"/>
      <c r="D436" s="28"/>
    </row>
    <row r="437" spans="3:4" ht="15">
      <c r="C437" s="28"/>
      <c r="D437" s="28"/>
    </row>
    <row r="438" spans="3:4" ht="15">
      <c r="C438" s="28"/>
      <c r="D438" s="28"/>
    </row>
    <row r="439" spans="3:4" ht="15">
      <c r="C439" s="28"/>
      <c r="D439" s="28"/>
    </row>
    <row r="440" spans="3:4" ht="15">
      <c r="C440" s="28"/>
      <c r="D440" s="28"/>
    </row>
    <row r="441" spans="3:4" ht="15">
      <c r="C441" s="28"/>
      <c r="D441" s="28"/>
    </row>
    <row r="442" spans="3:4" ht="15">
      <c r="C442" s="28"/>
      <c r="D442" s="28"/>
    </row>
    <row r="443" spans="3:4" ht="15">
      <c r="C443" s="28"/>
      <c r="D443" s="28"/>
    </row>
    <row r="444" spans="3:4" ht="15">
      <c r="C444" s="28"/>
      <c r="D444" s="28"/>
    </row>
    <row r="445" spans="3:4" ht="15">
      <c r="C445" s="28"/>
      <c r="D445" s="28"/>
    </row>
    <row r="446" spans="3:4" ht="15">
      <c r="C446" s="28"/>
      <c r="D446" s="28"/>
    </row>
    <row r="447" spans="3:4" ht="15">
      <c r="C447" s="28"/>
      <c r="D447" s="28"/>
    </row>
    <row r="448" spans="3:4" ht="15">
      <c r="C448" s="28"/>
      <c r="D448" s="28"/>
    </row>
    <row r="449" spans="3:4" ht="15">
      <c r="C449" s="28"/>
      <c r="D449" s="28"/>
    </row>
    <row r="450" spans="3:4" ht="15">
      <c r="C450" s="28"/>
      <c r="D450" s="28"/>
    </row>
    <row r="451" spans="3:4" ht="15">
      <c r="C451" s="28"/>
      <c r="D451" s="28"/>
    </row>
    <row r="452" spans="3:4" ht="15">
      <c r="C452" s="28"/>
      <c r="D452" s="28"/>
    </row>
    <row r="453" spans="3:4" ht="15">
      <c r="C453" s="28"/>
      <c r="D453" s="28"/>
    </row>
    <row r="454" spans="3:4" ht="15">
      <c r="C454" s="28"/>
      <c r="D454" s="28"/>
    </row>
    <row r="455" spans="3:4" ht="15">
      <c r="C455" s="28"/>
      <c r="D455" s="28"/>
    </row>
    <row r="456" spans="3:4" ht="15">
      <c r="C456" s="28"/>
      <c r="D456" s="28"/>
    </row>
    <row r="457" spans="3:4" ht="15">
      <c r="C457" s="28"/>
      <c r="D457" s="28"/>
    </row>
    <row r="458" spans="3:4" ht="15">
      <c r="C458" s="28"/>
      <c r="D458" s="28"/>
    </row>
    <row r="459" spans="3:4" ht="15">
      <c r="C459" s="28"/>
      <c r="D459" s="28"/>
    </row>
    <row r="460" spans="3:4" ht="15">
      <c r="C460" s="28"/>
      <c r="D460" s="28"/>
    </row>
    <row r="461" spans="3:4" ht="15">
      <c r="C461" s="28"/>
      <c r="D461" s="28"/>
    </row>
    <row r="462" spans="3:4" ht="15">
      <c r="C462" s="28"/>
      <c r="D462" s="28"/>
    </row>
    <row r="463" spans="3:4" ht="15">
      <c r="C463" s="28"/>
      <c r="D463" s="28"/>
    </row>
    <row r="464" spans="3:4" ht="15">
      <c r="C464" s="28"/>
      <c r="D464" s="28"/>
    </row>
    <row r="465" spans="3:4" ht="15">
      <c r="C465" s="28"/>
      <c r="D465" s="28"/>
    </row>
    <row r="466" spans="3:4" ht="15">
      <c r="C466" s="28"/>
      <c r="D466" s="28"/>
    </row>
    <row r="467" spans="3:4" ht="15">
      <c r="C467" s="28"/>
      <c r="D467" s="28"/>
    </row>
    <row r="468" spans="3:4" ht="15">
      <c r="C468" s="28"/>
      <c r="D468" s="28"/>
    </row>
    <row r="469" spans="3:4" ht="15">
      <c r="C469" s="28"/>
      <c r="D469" s="28"/>
    </row>
    <row r="470" spans="3:4" ht="15">
      <c r="C470" s="28"/>
      <c r="D470" s="28"/>
    </row>
    <row r="471" spans="3:4" ht="15">
      <c r="C471" s="28"/>
      <c r="D471" s="28"/>
    </row>
    <row r="472" spans="3:4" ht="15">
      <c r="C472" s="28"/>
      <c r="D472" s="28"/>
    </row>
    <row r="473" spans="3:4" ht="15">
      <c r="C473" s="28"/>
      <c r="D473" s="28"/>
    </row>
    <row r="474" spans="3:4" ht="15">
      <c r="C474" s="28"/>
      <c r="D474" s="28"/>
    </row>
    <row r="475" spans="3:4" ht="15">
      <c r="C475" s="28"/>
      <c r="D475" s="28"/>
    </row>
  </sheetData>
  <sheetProtection sheet="1" objects="1" scenarios="1"/>
  <mergeCells count="6">
    <mergeCell ref="E5:N5"/>
    <mergeCell ref="E2:H2"/>
    <mergeCell ref="A1:N1"/>
    <mergeCell ref="A3:N3"/>
    <mergeCell ref="A4:K4"/>
    <mergeCell ref="L4:M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landscape" paperSize="9" r:id="rId2"/>
  <headerFooter alignWithMargins="0">
    <oddFooter>&amp;CSeite &amp;P von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Ökb-Groß-Sierning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Schießtabelle</dc:title>
  <dc:subject>Auswertung der Rangliste</dc:subject>
  <dc:creator>Johann MolnarAlfred Riegler</dc:creator>
  <cp:keywords>Altersklassentabellen mit Urkunden</cp:keywords>
  <dc:description/>
  <cp:lastModifiedBy>Windows User</cp:lastModifiedBy>
  <cp:lastPrinted>2019-09-14T14:03:31Z</cp:lastPrinted>
  <dcterms:created xsi:type="dcterms:W3CDTF">2004-04-10T12:35:58Z</dcterms:created>
  <dcterms:modified xsi:type="dcterms:W3CDTF">2019-09-22T06:41:10Z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921307366</vt:i4>
  </property>
  <property fmtid="{D5CDD505-2E9C-101B-9397-08002B2CF9AE}" pid="3" name="_EmailSubject">
    <vt:lpwstr/>
  </property>
  <property fmtid="{D5CDD505-2E9C-101B-9397-08002B2CF9AE}" pid="4" name="_AuthorEmail">
    <vt:lpwstr>aon.912189372@aon.at</vt:lpwstr>
  </property>
  <property fmtid="{D5CDD505-2E9C-101B-9397-08002B2CF9AE}" pid="5" name="_AuthorEmailDisplayName">
    <vt:lpwstr>Sabine Mitterböck</vt:lpwstr>
  </property>
  <property fmtid="{D5CDD505-2E9C-101B-9397-08002B2CF9AE}" pid="6" name="_PreviousAdHocReviewCycleID">
    <vt:i4>-132403841</vt:i4>
  </property>
  <property fmtid="{D5CDD505-2E9C-101B-9397-08002B2CF9AE}" pid="7" name="_ReviewingToolsShownOnce">
    <vt:lpwstr/>
  </property>
</Properties>
</file>